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8780" windowHeight="12120" tabRatio="937" firstSheet="6" activeTab="10"/>
  </bookViews>
  <sheets>
    <sheet name="Údaje o povinné osobě" sheetId="1" r:id="rId1"/>
    <sheet name="Údaje o činnosti povinné osoby" sheetId="2" r:id="rId2"/>
    <sheet name="Rozvaha-aktiva" sheetId="3" r:id="rId3"/>
    <sheet name="Rozvaha-pasiva" sheetId="4" r:id="rId4"/>
    <sheet name="Výkaz zisku a ztráty" sheetId="5" r:id="rId5"/>
    <sheet name="Pohledávky podle selhání" sheetId="6" r:id="rId6"/>
    <sheet name="Pohledávky podle znehodnocení" sheetId="7" r:id="rId7"/>
    <sheet name="Pohledávky restrukturalizované" sheetId="8" r:id="rId8"/>
    <sheet name="Deriváty-aktiva" sheetId="9" r:id="rId9"/>
    <sheet name="Deriváty-pasiva" sheetId="10" r:id="rId10"/>
    <sheet name="Poměrové ukazatele" sheetId="11" r:id="rId11"/>
  </sheets>
  <definedNames/>
  <calcPr fullCalcOnLoad="1"/>
</workbook>
</file>

<file path=xl/sharedStrings.xml><?xml version="1.0" encoding="utf-8"?>
<sst xmlns="http://schemas.openxmlformats.org/spreadsheetml/2006/main" count="1537" uniqueCount="654">
  <si>
    <t xml:space="preserve">           podle § 4 odst. 3 písm. c) zákona o podnikání na kapitálovém trhu, poradenská činnost týkající se struktury kapitálu, průmyslové strategie a s tím souvisejících otázek, jakož i poskytování porad a služeb týkajících se přeměn společností nebo převodů podniků,</t>
  </si>
  <si>
    <t xml:space="preserve">           podle § 4 odst. 3 písm. d) zákona o podnikání na kapitálovém trhu, poskytování investičních doporučení a analýz investičních příležitostí nebo podobných obecných doporučení týkajících se obchodování s investičními nástroji, a to ve vztahu k investičním nástrojům podle § 3 odst. 1 písm. a), b) a d) až k) zákona o podnikání na kapitálovém trhu,</t>
  </si>
  <si>
    <t xml:space="preserve">           podle § 4 odst. 3 písm. e) zákona o podnikání na kapitálovém trhu, provádění devizových operací souvisejících s poskytováním investičních služeb,</t>
  </si>
  <si>
    <t>Základní údaje o vykazujícím subjektu - DIS60_01 - Identifikace vykazujícího subjektu</t>
  </si>
  <si>
    <t>Název vykazujícího subjektu</t>
  </si>
  <si>
    <t>Fio banka, a.s.</t>
  </si>
  <si>
    <t>IČ vykazujícího subjektu</t>
  </si>
  <si>
    <t>Adresa sídla vykazujícího subjektu - ulice, číslo popisné</t>
  </si>
  <si>
    <t>V Celnici 1028/10</t>
  </si>
  <si>
    <t>Adresa sídla vykazujícího subjektu - PSČ</t>
  </si>
  <si>
    <t>Adresa sídla vykazujícího subjektu - obec</t>
  </si>
  <si>
    <t>Praha 1</t>
  </si>
  <si>
    <t>Telefonní číslo ústředny sídla vykazujícího subjektu</t>
  </si>
  <si>
    <t>Faxové číslo ústředny sídla vykazujícího subjektu</t>
  </si>
  <si>
    <t>Adresa elektronické pošty vykazujícího subjektu</t>
  </si>
  <si>
    <t>fio@fio.cz</t>
  </si>
  <si>
    <t>Adresa internetové stránky vykazujícího subjektu</t>
  </si>
  <si>
    <t>www.fio.cz</t>
  </si>
  <si>
    <t>Doručovací adresa vykazujícího subjektu-ulice, číslo popisné</t>
  </si>
  <si>
    <t>Doručovací adresa vykazujícího subjektu - PSČ</t>
  </si>
  <si>
    <t>Doručovací adresa vykazujícího subjektu - obec</t>
  </si>
  <si>
    <t>Doručovací adresa vykazujícího subjektu - stát</t>
  </si>
  <si>
    <t>CZ</t>
  </si>
  <si>
    <t>Základní údaje o vykazujícím subjektu - DIS60_06 - Údaje o zřizovateli pobočky</t>
  </si>
  <si>
    <t>Název zřizovatele pobočky</t>
  </si>
  <si>
    <t>Identifikační číslo zřizovatele pobočky</t>
  </si>
  <si>
    <t>Adresa sídla zřizovatele pobočky - ulice, číslo popisné</t>
  </si>
  <si>
    <t>Adresa sídla zřizovatele pobočky - PSČ</t>
  </si>
  <si>
    <t>Adresa sídla zřizovatele pobočky - obec</t>
  </si>
  <si>
    <t>Adresa sídla zřizovatele pobočky - stát</t>
  </si>
  <si>
    <t>Telefonní číslo zřizovatele pobočky</t>
  </si>
  <si>
    <t>Faxové číslo zřizovatele pobočky</t>
  </si>
  <si>
    <t>Adresa elektronické pošty zřizovatele pobočky</t>
  </si>
  <si>
    <t>Základní údaje o vykazujícím subjektu - DIS60_02 - Základní kapitál vykazujícího subjektu</t>
  </si>
  <si>
    <t>Všechny země (Σ)</t>
  </si>
  <si>
    <t>Česká republika</t>
  </si>
  <si>
    <t>Členské státy EU bez ČR</t>
  </si>
  <si>
    <t>Ostatní státy EHP (bez EU)</t>
  </si>
  <si>
    <t>Ostatní státy bez EHP</t>
  </si>
  <si>
    <t>Základní kapitál státní</t>
  </si>
  <si>
    <t>Základní kapitál soukromý</t>
  </si>
  <si>
    <t>Základní údaje o vykazujícím subjektu - DIS60_03 - Počet hlasovacích práv vykazujícího subjektu</t>
  </si>
  <si>
    <t>Počet hlasovacích práv (Σ)</t>
  </si>
  <si>
    <t>Počet hlasovacích práv z držených vlastních akcií</t>
  </si>
  <si>
    <t>Uplatnitelná hlasovací práva</t>
  </si>
  <si>
    <t>Základní údaje o vykazujícím subjektu - DIS60_04 - Stav zaměstnanců vykazujícího subjektu</t>
  </si>
  <si>
    <t>Organizační jednotky vykazujících subjektů včetně centrály (Σ)</t>
  </si>
  <si>
    <t>Centrála vykazujícího subjektu</t>
  </si>
  <si>
    <t>Organizační jednotky bez centrály</t>
  </si>
  <si>
    <t>Evidenční stav zaměstnanců</t>
  </si>
  <si>
    <t>Přepočtený průměrný evidenční stav zaměstnanců</t>
  </si>
  <si>
    <t>Základní údaje o vykazujícím subjektu - DIS60_05 - Počet organizačních jednotek vykazujícího subjektu</t>
  </si>
  <si>
    <t>Počet organizačních jednotek bez centrály</t>
  </si>
  <si>
    <t>Zastoupení</t>
  </si>
  <si>
    <t>Základní údaje o vykazujícím subjektu - DIS60_07 - Základní identifikační údaje o pobočce v zahraničí</t>
  </si>
  <si>
    <t>Země (stát)</t>
  </si>
  <si>
    <t>Adresa - ulice,číslo</t>
  </si>
  <si>
    <t>Adresa - PSČ</t>
  </si>
  <si>
    <t>Adresa - obec</t>
  </si>
  <si>
    <t>Telefonní číslo</t>
  </si>
  <si>
    <t>Faxové číslo</t>
  </si>
  <si>
    <t>Adresa elektronické pošty</t>
  </si>
  <si>
    <t>Název pobočky v zahraničí</t>
  </si>
  <si>
    <t>Jméno osoby zodpovědné za řízení pobočky</t>
  </si>
  <si>
    <t>Příjmení osoby zodpovědné za řízení pobočky</t>
  </si>
  <si>
    <t>Titul před jménem osoby zodpovědné za řízení pobočky</t>
  </si>
  <si>
    <t>Titul za jménem osoby zodpovědné za řízení pobočky</t>
  </si>
  <si>
    <t>SK</t>
  </si>
  <si>
    <t>Kollárovo námestie 15</t>
  </si>
  <si>
    <t>Bratislava</t>
  </si>
  <si>
    <t>fio@fio.sk</t>
  </si>
  <si>
    <t>Fio banka, a. s., pobočka zahraničnej banky</t>
  </si>
  <si>
    <t>Marek</t>
  </si>
  <si>
    <t>Polka</t>
  </si>
  <si>
    <t>Ing.</t>
  </si>
  <si>
    <t>Členové orgánů vykazujícího subjektu - DIS60_11 - Členové statutárního orgánu vykazujícího subjektu</t>
  </si>
  <si>
    <t>Pracovní funkce</t>
  </si>
  <si>
    <t>Titul před jménem</t>
  </si>
  <si>
    <t>Jméno občana</t>
  </si>
  <si>
    <t>Příjmení člena statutárního orgánu vykazujícího subjektu</t>
  </si>
  <si>
    <t>Datum nástupu nebo posledního zvolení do funkce</t>
  </si>
  <si>
    <t>Mgr.</t>
  </si>
  <si>
    <t>Josef</t>
  </si>
  <si>
    <t>Valter</t>
  </si>
  <si>
    <t>David</t>
  </si>
  <si>
    <t>Hybeš</t>
  </si>
  <si>
    <t>Jan</t>
  </si>
  <si>
    <t>Sochor</t>
  </si>
  <si>
    <t>Členové orgánů vykazujícího subjektu - DIS60_12 - Členové dozorčího orgánu vykazujícího subjektu</t>
  </si>
  <si>
    <t>Příjmení člena dozorčího orgánu vykazujícího subjektu</t>
  </si>
  <si>
    <t>RNDr</t>
  </si>
  <si>
    <t>Petr</t>
  </si>
  <si>
    <t>Marsa</t>
  </si>
  <si>
    <t>Romuald</t>
  </si>
  <si>
    <t>Kopún</t>
  </si>
  <si>
    <t>Ján</t>
  </si>
  <si>
    <t>Franek</t>
  </si>
  <si>
    <t>Řídící a kontaktní osoby vykazujícího subjektu - DIS60_13 - Řídící osoby vykazujícího subjektu</t>
  </si>
  <si>
    <t>Vztah řídící osoby k vykazujícímu subjektu</t>
  </si>
  <si>
    <t>Hlavní pracovní oblasti</t>
  </si>
  <si>
    <t>Příjmení řídící osoby vykazujícího subjektu</t>
  </si>
  <si>
    <t>Datum nástupu do funkce</t>
  </si>
  <si>
    <t>Filip</t>
  </si>
  <si>
    <t>Novotný</t>
  </si>
  <si>
    <t>Radek</t>
  </si>
  <si>
    <t>Žingor</t>
  </si>
  <si>
    <t>Bláha</t>
  </si>
  <si>
    <t>Řídící a kontaktní osoby vykazujícího subjektu - DIS60_14 - Kontaktní osoby vykazujícího subjektu pro vymezené oblasti</t>
  </si>
  <si>
    <t>Příjmení kontaktní osoby vykaz.subjektu pro vymezenou oblast</t>
  </si>
  <si>
    <t>Představitelé banky v jiných právnických osobách - DIS60_21 - Představitelé a zaměstnanci banky v jiných práv. osobách</t>
  </si>
  <si>
    <t>Identifikační číslo</t>
  </si>
  <si>
    <t>Název právnické osoby</t>
  </si>
  <si>
    <t>Objekt vykazování podle sektorů ESA95</t>
  </si>
  <si>
    <t>Poskytování pomocných služeb</t>
  </si>
  <si>
    <t>Právní forma</t>
  </si>
  <si>
    <t>Postavení představitele úvěr. instituce v právnické osobě</t>
  </si>
  <si>
    <t>Příjmení představitele banky v jiných právnických osobách</t>
  </si>
  <si>
    <t>Celk.podíl banky na zákl. kap. práv.os.s vazbou na banku v %</t>
  </si>
  <si>
    <t>Čtyřka, spol. s.r.o.</t>
  </si>
  <si>
    <t>N</t>
  </si>
  <si>
    <t>RNDr.</t>
  </si>
  <si>
    <t>0.00</t>
  </si>
  <si>
    <t>ATLANTA SAFE, spol. s r.o. "v likvidaci"</t>
  </si>
  <si>
    <t>FPSROG, spol. s r.o.</t>
  </si>
  <si>
    <t>T.O.R.S. s.r.o.</t>
  </si>
  <si>
    <t>AASRK, a.s.</t>
  </si>
  <si>
    <t>BASRK, a.s.</t>
  </si>
  <si>
    <t>CASRK, a.s</t>
  </si>
  <si>
    <t>DASRK, a.s.</t>
  </si>
  <si>
    <t>EASRK, a.s.</t>
  </si>
  <si>
    <t>VARIEL, a. s.</t>
  </si>
  <si>
    <t>AGRO-VARIEL, spol. s r.o.</t>
  </si>
  <si>
    <t>KPS Metal, a.s.</t>
  </si>
  <si>
    <t>RM-SYSTÉM, česká burza cenných papírů a.s.</t>
  </si>
  <si>
    <t>100.00</t>
  </si>
  <si>
    <t>Finanční skupina Fio, a.s.</t>
  </si>
  <si>
    <t>CFT, a.s.</t>
  </si>
  <si>
    <t>ELLIAD a.s.</t>
  </si>
  <si>
    <t>DZ Kredit a.s.</t>
  </si>
  <si>
    <t>NOBLIGE a.s.</t>
  </si>
  <si>
    <t>Fio holding, a.s.</t>
  </si>
  <si>
    <t>Fio záruční, a.s.</t>
  </si>
  <si>
    <t>Fio Slovakia, a.s.</t>
  </si>
  <si>
    <t>Midleton, a.s.</t>
  </si>
  <si>
    <t>Fio o.c.p., a.s.</t>
  </si>
  <si>
    <t>Y</t>
  </si>
  <si>
    <t>Družstevní záložna PSD</t>
  </si>
  <si>
    <t>73.40</t>
  </si>
  <si>
    <t>AFUS spol. s r.o.</t>
  </si>
  <si>
    <t>Fio leasing, a.s.</t>
  </si>
  <si>
    <t>KOFIMA, s.r.o.</t>
  </si>
  <si>
    <t>FPSROH, spol. s r.o.</t>
  </si>
  <si>
    <t>VVISS, a.s.</t>
  </si>
  <si>
    <t>APMAS, a.s.</t>
  </si>
  <si>
    <t>BPMAS, a.s.</t>
  </si>
  <si>
    <t>CPMAS, a.s.</t>
  </si>
  <si>
    <t>EPMAS, a.s.</t>
  </si>
  <si>
    <t>FPMAS, a.s.</t>
  </si>
  <si>
    <t>BIOOVO s.r.o.</t>
  </si>
  <si>
    <t>BIOAGRO s. r. o.</t>
  </si>
  <si>
    <t>VVISS spol. s r.o.</t>
  </si>
  <si>
    <t>OVOFARM s.r.o.</t>
  </si>
  <si>
    <t>OVOAGRI, s.r.o.</t>
  </si>
  <si>
    <t>UNITED FRUITS, a.s., v likvidaci</t>
  </si>
  <si>
    <t>Fio Holding, a.s.</t>
  </si>
  <si>
    <t>CASRK, a.s.</t>
  </si>
  <si>
    <t>FG servis, spol. s r.o.</t>
  </si>
  <si>
    <t>BaFio a.s.</t>
  </si>
  <si>
    <t>RM-S FINANCE, s.r.o.</t>
  </si>
  <si>
    <t>Fio Consulting, spol. s r.o.</t>
  </si>
  <si>
    <t>DAT ekonomik s.r.o.</t>
  </si>
  <si>
    <t>Daniela </t>
  </si>
  <si>
    <t>Dvořáková</t>
  </si>
  <si>
    <t>Akcionářská struktura vykazujícího subjektu - DIS60_42 - Akcionáři vykazujícího subjektu - právnické osoby</t>
  </si>
  <si>
    <t>Objekt vykazování podle činností CZ_NACE</t>
  </si>
  <si>
    <t>Uplatnování významného vlivu</t>
  </si>
  <si>
    <t>Celková jmen. hodnota akcií vyk.subjektu držených akcionářem</t>
  </si>
  <si>
    <t>Celkový počet hlasovacích práv držených akcionářem</t>
  </si>
  <si>
    <t>Kvalifikované účasti vykazujícího subjektu - DIS60_41 - Kvalifikované účasti vykaz.subjektu v jiných práv. osobách</t>
  </si>
  <si>
    <t>Rozsah účasti</t>
  </si>
  <si>
    <t>Zákl.kapitál práv. osoby s kvalifik.účastí vykaz. subjektu</t>
  </si>
  <si>
    <t>Celkový počet hlas.práv práv.osoby s kval.úč.vykaz.subjektu</t>
  </si>
  <si>
    <t>Hodnota přímého podílu vykaz.subjektu na ZK jiné práv.osoby</t>
  </si>
  <si>
    <t>Hodnota nepřímého podílu vykaz.subjektu na ZK jiné práv.os.</t>
  </si>
  <si>
    <t>Počet přímých hlasov. práv vykaz.subjektu v jiné práv.osobě</t>
  </si>
  <si>
    <t>Počet nepřímých hlasov.práv vykaz.subjektu v jiné práv.osobě</t>
  </si>
  <si>
    <r>
      <t>Součet </t>
    </r>
    <r>
      <rPr>
        <sz val="7.5"/>
        <rFont val="Serif"/>
        <family val="0"/>
      </rPr>
      <t>(</t>
    </r>
    <r>
      <rPr>
        <b/>
        <sz val="7.5"/>
        <rFont val="Serif"/>
        <family val="0"/>
      </rPr>
      <t>Σ</t>
    </r>
    <r>
      <rPr>
        <sz val="7.5"/>
        <rFont val="Serif"/>
        <family val="0"/>
      </rPr>
      <t>)</t>
    </r>
  </si>
  <si>
    <t>Pohledávky za úvěrovými institucemi se selháním (Σ)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</si>
  <si>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</si>
  <si>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</si>
  <si>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</si>
  <si>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 (Σ)</t>
  </si>
  <si>
    <t>Pohledávky za j. osobami než úvěr.institucemi bez selhání (Σ)</t>
  </si>
  <si>
    <t>Standardní pohledávky za jinými osobami než úvěr.institucemi</t>
  </si>
  <si>
    <t>Sledované pohledávky za jin. osobami než úvěr.institucemi</t>
  </si>
  <si>
    <t>Pohledávky za jin. osobami než úvěr.institucemi se selháním (Σ)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</si>
  <si>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</si>
  <si>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</si>
  <si>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</si>
  <si>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            1            </t>
  </si>
  <si>
    <t>Základní kapitál (Σ)</t>
  </si>
  <si>
    <t>Kapitálová přiměřenost</t>
  </si>
  <si>
    <t>Informace o restrukturalizovaných pohledávkách</t>
  </si>
  <si>
    <t>Restrukturalizované pohledávky nebyly evidovány.</t>
  </si>
  <si>
    <t>Poměrové ukazatele</t>
  </si>
  <si>
    <t>Rentabilita průměrných aktiv (ROAA)</t>
  </si>
  <si>
    <t>Rentabilita průměrného kapitálu tier 1 (ROAE)</t>
  </si>
  <si>
    <t>Aktiva na jednoho zaměstnance (v tis.Kč)</t>
  </si>
  <si>
    <t>Správní náklady na jednoho zaměstnance (v tis.Kč)</t>
  </si>
  <si>
    <t>Zisk nebo ztráta po zdanění na jednoho zaměstnance (v tis.Kč)</t>
  </si>
  <si>
    <t> 1 </t>
  </si>
  <si>
    <t> 2 </t>
  </si>
  <si>
    <t> 3 </t>
  </si>
  <si>
    <t>Vlastní akcie</t>
  </si>
  <si>
    <t> 4 </t>
  </si>
  <si>
    <t>Emisní ážio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</si>
  <si>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</si>
  <si>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</si>
  <si>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</si>
  <si>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</si>
  <si>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</si>
  <si>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</si>
  <si>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</si>
  <si>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</si>
  <si>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</si>
  <si>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</si>
  <si>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</si>
  <si>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</si>
  <si>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</si>
  <si>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Goodwill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</si>
  <si>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</si>
  <si>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</si>
  <si>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</si>
  <si>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</si>
  <si>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</si>
  <si>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</si>
  <si>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</si>
  <si>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</si>
  <si>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</si>
  <si>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</si>
  <si>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</si>
  <si>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</si>
  <si>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</si>
  <si>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</si>
  <si>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</si>
  <si>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</si>
  <si>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</si>
  <si>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</si>
  <si>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</si>
  <si>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</si>
  <si>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</si>
  <si>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</si>
  <si>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</si>
  <si>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</si>
  <si>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</si>
  <si>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</si>
  <si>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</si>
  <si>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</si>
  <si>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</si>
  <si>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</si>
  <si>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</si>
  <si>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 49 </t>
  </si>
  <si>
    <t> 50 </t>
  </si>
  <si>
    <t> 51 </t>
  </si>
  <si>
    <t> 52 </t>
  </si>
  <si>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</si>
  <si>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</si>
  <si>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</si>
  <si>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</si>
  <si>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</si>
  <si>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</si>
  <si>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</si>
  <si>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</si>
  <si>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</si>
  <si>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</si>
  <si>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</si>
  <si>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</si>
  <si>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</si>
  <si>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</si>
  <si>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</si>
  <si>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</si>
  <si>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            9            </t>
  </si>
  <si>
    <t>            10            </t>
  </si>
  <si>
    <t>            11            </t>
  </si>
  <si>
    <t>            12            </t>
  </si>
  <si>
    <t>            13            </t>
  </si>
  <si>
    <t>            14            </t>
  </si>
  <si>
    <t>Aktiva celkem (Σ)</t>
  </si>
  <si>
    <t>Pokladní hotovost a pohledávky vůči centrálním bankám (Σ)</t>
  </si>
  <si>
    <t>Pokladní hotovost</t>
  </si>
  <si>
    <t>Pohledávky vůči centrálním bankám</t>
  </si>
  <si>
    <t>Finanční aktiva k obchodování (Σ)</t>
  </si>
  <si>
    <t>Deriváty k obchodování s kladnou reálnou hodnotou</t>
  </si>
  <si>
    <t>Kapitálové nástroje k obchodování</t>
  </si>
  <si>
    <t>Dluhové cenné papíry k obchodování</t>
  </si>
  <si>
    <t>Pohledávky k obchodování (Σ)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</si>
  <si>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</si>
  <si>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</si>
  <si>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</si>
  <si>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 (Σ)</t>
  </si>
  <si>
    <t>Kapitálové nástroje v reálné hodnotě vykázané do Z/Z</t>
  </si>
  <si>
    <t>Dluhové cenné papíry v reálné hodnotě vykázané do Z/Z</t>
  </si>
  <si>
    <t>Pohledávky v reálné hodnotě vykázané do zisku nebo ztráty (Σ)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</si>
  <si>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</si>
  <si>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</si>
  <si>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</si>
  <si>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Realizovatelná finanční aktiva (Σ)</t>
  </si>
  <si>
    <t>Kapitálové nástroje realizovatelné</t>
  </si>
  <si>
    <t>Dluhové cenné papíry realizovatelné</t>
  </si>
  <si>
    <t>Pohledávky realizovatelné (Σ)</t>
  </si>
  <si>
    <t>Pohledávky realizovatelné vůči úvěrovým institucím</t>
  </si>
  <si>
    <t>Pohledávky realizovatelné vůči j.osobám než úvěr.institucím</t>
  </si>
  <si>
    <t>Ostatní pohledávky realizovatelné sektorově nečleněné</t>
  </si>
  <si>
    <t>Úvěry a jiné pohledávky (Σ)</t>
  </si>
  <si>
    <t>Dluhové cenné papíry neobchodovatelné</t>
  </si>
  <si>
    <t>Pohledávky (Σ)</t>
  </si>
  <si>
    <t>Pohledávky vůči úvěrovým institucím</t>
  </si>
  <si>
    <t>Pohledávky vůči osobám jiným než úvěrovým institucím</t>
  </si>
  <si>
    <t>Ostatní pohledávky sektorově nečleněné</t>
  </si>
  <si>
    <t>Finanční investice držené do splatnosti (Σ)</t>
  </si>
  <si>
    <t>Dluhové cenné papíry držené do splatnosti</t>
  </si>
  <si>
    <t>Pohledávky držené do splatnosti (Σ)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</si>
  <si>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</si>
  <si>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</si>
  <si>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</si>
  <si>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Zajišťovací deriváty s kladnou reálnou hodnotou (Σ)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</si>
  <si>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</si>
  <si>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</si>
  <si>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</si>
  <si>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</si>
  <si>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</si>
  <si>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</si>
  <si>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 (Σ)</t>
  </si>
  <si>
    <t>Pozemky, budovy a zařízení</t>
  </si>
  <si>
    <t>Investice do nemovitostí</t>
  </si>
  <si>
    <t>Nehmotný majetek (Σ)</t>
  </si>
  <si>
    <t>Ostatní nehmotný majetek</t>
  </si>
  <si>
    <t>Účasti v přidružených a ovládaných osobách a ve spol.podn.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</si>
  <si>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</si>
  <si>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</si>
  <si>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</si>
  <si>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</si>
  <si>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</si>
  <si>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</si>
  <si>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</si>
  <si>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</si>
  <si>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</si>
  <si>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</si>
  <si>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</si>
  <si>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</si>
  <si>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</si>
  <si>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</si>
  <si>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</si>
  <si>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</si>
  <si>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</si>
  <si>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</si>
  <si>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</si>
  <si>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</si>
  <si>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</si>
  <si>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</si>
  <si>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</si>
  <si>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</si>
  <si>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</si>
  <si>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</si>
  <si>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</si>
  <si>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</si>
  <si>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</si>
  <si>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</si>
  <si>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</si>
  <si>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</si>
  <si>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</si>
  <si>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</si>
  <si>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</si>
  <si>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</si>
  <si>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</si>
  <si>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</si>
  <si>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</si>
  <si>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</si>
  <si>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</si>
  <si>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</si>
  <si>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</si>
  <si>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</si>
  <si>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</si>
  <si>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</si>
  <si>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</si>
  <si>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</si>
  <si>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</si>
  <si>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</si>
  <si>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</si>
  <si>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</si>
  <si>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</si>
  <si>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</si>
  <si>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</si>
  <si>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</si>
  <si>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</si>
  <si>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Splacený základní kapitál</t>
  </si>
  <si>
    <t>Nesplacený základní kapitál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</si>
  <si>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</si>
  <si>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</si>
  <si>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</si>
  <si>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</si>
  <si>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</si>
  <si>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</si>
  <si>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</si>
  <si>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</si>
  <si>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</si>
  <si>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</si>
  <si>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</si>
  <si>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</si>
  <si>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</si>
  <si>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</si>
  <si>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</si>
  <si>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</si>
  <si>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</si>
  <si>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</si>
  <si>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</si>
  <si>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</si>
  <si>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 65 </t>
  </si>
  <si>
    <t>Zisk (ztráta) za běžné účetní období</t>
  </si>
  <si>
    <t> 66 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</si>
  <si>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</si>
  <si>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</si>
  <si>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</si>
  <si>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</si>
  <si>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</si>
  <si>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</si>
  <si>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</si>
  <si>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</si>
  <si>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</si>
  <si>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</si>
  <si>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</si>
  <si>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</si>
  <si>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</si>
  <si>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</si>
  <si>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</si>
  <si>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</si>
  <si>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</si>
  <si>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</si>
  <si>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</si>
  <si>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</si>
  <si>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</si>
  <si>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</si>
  <si>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</si>
  <si>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</si>
  <si>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</si>
  <si>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</si>
  <si>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</si>
  <si>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</si>
  <si>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</si>
  <si>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</si>
  <si>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</si>
  <si>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</si>
  <si>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</si>
  <si>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</si>
  <si>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</si>
  <si>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</si>
  <si>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</si>
  <si>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</si>
  <si>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</si>
  <si>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</si>
  <si>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</si>
  <si>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</si>
  <si>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</si>
  <si>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</si>
  <si>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</si>
  <si>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</si>
  <si>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</si>
  <si>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</si>
  <si>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</si>
  <si>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</si>
  <si>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</si>
  <si>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</si>
  <si>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</si>
  <si>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</si>
  <si>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</si>
  <si>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</si>
  <si>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</si>
  <si>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</si>
  <si>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</si>
  <si>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</si>
  <si>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</si>
  <si>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</si>
  <si>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</si>
  <si>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</si>
  <si>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</si>
  <si>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</si>
  <si>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</si>
  <si>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</si>
  <si>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</si>
  <si>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</si>
  <si>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</si>
  <si>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</si>
  <si>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</si>
  <si>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</si>
  <si>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</si>
  <si>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</si>
  <si>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</si>
  <si>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</si>
  <si>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</si>
  <si>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</si>
  <si>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</si>
  <si>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</si>
  <si>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</si>
  <si>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</si>
  <si>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</si>
  <si>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</si>
  <si>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</si>
  <si>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</si>
  <si>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</si>
  <si>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</si>
  <si>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</si>
  <si>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</si>
  <si>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</si>
  <si>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 80 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</si>
  <si>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</si>
  <si>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</si>
  <si>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</si>
  <si>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</si>
  <si>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</si>
  <si>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</si>
  <si>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</si>
  <si>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</si>
  <si>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</si>
  <si>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</si>
  <si>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</si>
  <si>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</si>
  <si>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</si>
  <si>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</si>
  <si>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</si>
  <si>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</si>
  <si>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</si>
  <si>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</si>
  <si>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</si>
  <si>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</si>
  <si>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</si>
  <si>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</si>
  <si>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</si>
  <si>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</si>
  <si>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</si>
  <si>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</si>
  <si>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</si>
  <si>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</si>
  <si>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</si>
  <si>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</si>
  <si>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</si>
  <si>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</si>
  <si>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</si>
  <si>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</si>
  <si>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</si>
  <si>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</si>
  <si>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</si>
  <si>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</si>
  <si>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</si>
  <si>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</si>
  <si>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</si>
  <si>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</si>
  <si>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</si>
  <si>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</si>
  <si>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</si>
  <si>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</si>
  <si>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Hodnota před znehodnocením</t>
  </si>
  <si>
    <t>Opravné položky</t>
  </si>
  <si>
    <t>Kumulovaná ztráta z ocenění reálnou hodnotou</t>
  </si>
  <si>
    <t>Účetní hodnota (netto)</t>
  </si>
  <si>
    <t>Finanč. aktiva oceňovaná naběhlou hodnotou nebo pořiz. cenou</t>
  </si>
  <si>
    <t>Finanční aktiva oceňovaná reálnou hodnotou</t>
  </si>
  <si>
    <t>Kapitálové nástroje</t>
  </si>
  <si>
    <t>Dluhové cenné papíry</t>
  </si>
  <si>
    <t>Pohledávky bez znehodnocení (Σ)</t>
  </si>
  <si>
    <t>Pohledávky bez znehodnocení za centrálními bankami</t>
  </si>
  <si>
    <t>Pohledávky bez znehodnocení za úvěrovými institucemi</t>
  </si>
  <si>
    <t>Pohledávky bez znehodnocení za vládními institucemi</t>
  </si>
  <si>
    <t>Pohledávky bez znehodnocení za ostatními klienty/zákazníky</t>
  </si>
  <si>
    <t>Ostatní pohledávky bez znehodnocení sektorově nečleněné</t>
  </si>
  <si>
    <t>Pohledávky se znehodnocením (Σ)</t>
  </si>
  <si>
    <t>Pohledávky se znehodnocením za centrálními bankami</t>
  </si>
  <si>
    <t>Pohledávky se znehodnocením za úvěrovými institucemi</t>
  </si>
  <si>
    <t>Pohledávky se znehodnocením za vládními institucemi</t>
  </si>
  <si>
    <t>Pohledávky se znehodnocením za ostatní klienty/zákazníky</t>
  </si>
  <si>
    <t>Ostatní pohledávky se znehodnocením sektorově nečleněné</t>
  </si>
  <si>
    <t>Reálná hodnota</t>
  </si>
  <si>
    <t>Jmenovitá hodnota</t>
  </si>
  <si>
    <t>Deriváty k obchodování (Σ)</t>
  </si>
  <si>
    <t>Úrokové deriváty k obchodování (Σ)</t>
  </si>
  <si>
    <t>Úrokové opce/cap/floor/collar/swaption k obchodování</t>
  </si>
  <si>
    <t>Úrokové swapy (IRS) k obchodování</t>
  </si>
  <si>
    <t>Dohody o forwardové úrokové míře (FRA) k obchodování</t>
  </si>
  <si>
    <t>Úrokové forwardy (jiné než FRA) k obchodování</t>
  </si>
  <si>
    <t>Úrokové futures k obchodování</t>
  </si>
  <si>
    <t>Ostatní úrokové deriváty k obchodování</t>
  </si>
  <si>
    <t>Akciové deriváty k obchodování (Σ)</t>
  </si>
  <si>
    <t>Akciové forwardy k obchodování</t>
  </si>
  <si>
    <t>Akciové futures k obchodování</t>
  </si>
  <si>
    <t>Akciové opce k obchodování</t>
  </si>
  <si>
    <t>Akciové warranty k obchodování</t>
  </si>
  <si>
    <t>Ostatní akciové deriváty k obchodování</t>
  </si>
  <si>
    <t>Měnové deriváty k obchodování (Σ)</t>
  </si>
  <si>
    <t>Měnové forwardy k obchodování</t>
  </si>
  <si>
    <t>Měnové futures k obchodování</t>
  </si>
  <si>
    <t>Křížové měnové swapy k obchodování</t>
  </si>
  <si>
    <t>Měnové opce k obchodování</t>
  </si>
  <si>
    <t>Ostatní měnové deriváty k obchodování</t>
  </si>
  <si>
    <t>Úvěrové deriváty k obchodování (Σ)</t>
  </si>
  <si>
    <t>Swapy úvěrového selhání k obchodování</t>
  </si>
  <si>
    <t>Opce úvěrového rozpětí k obchodování</t>
  </si>
  <si>
    <t>Swapy veškerých výnosů k obchodování</t>
  </si>
  <si>
    <t>Ostatní úvěrové deriváty k obchodování</t>
  </si>
  <si>
    <t>Komoditní deriváty k obchodování</t>
  </si>
  <si>
    <t>Ostatní deriváty k obchodování</t>
  </si>
  <si>
    <t>Opravné položky k jednotlivým pohledávkám</t>
  </si>
  <si>
    <t>Opravné položky k port. pohled. jednotlivě bez znehodnocení</t>
  </si>
  <si>
    <t>Opravné položky k portfoliu jednotlivě nevýznam. pohledávek</t>
  </si>
  <si>
    <t>Pohledávky z finančních činností celkem (Σ)</t>
  </si>
  <si>
    <t>Pohledávky za úvěrovými institucemi (Σ)</t>
  </si>
  <si>
    <t>Pohledávky za úvěrovými institucemi bez selhání (Σ)</t>
  </si>
  <si>
    <t>Standardní pohledávky za úvěrovými institucemi</t>
  </si>
  <si>
    <t>Sledované pohledávky za úvěrovými institucemi</t>
  </si>
  <si>
    <t>Základní rozvaha - RIS15_01 - Aktiva vykazujícího subjektu v základním členění</t>
  </si>
  <si>
    <t>Základní rozvaha - RIS15_03 - Závazky a vlastní kapitál vykaz.subjektu v základním členění</t>
  </si>
  <si>
    <t>Přehled výnosů, nákladů, zisků a ztrát - VIS10_01 - Výnosy, náklady, zisky a ztráty vykazujícího subjektu</t>
  </si>
  <si>
    <t>Pohledávky podle selhání a jejich znehodnocení - DIS40_06 - Pohledávky a jejich znehodnocení</t>
  </si>
  <si>
    <t>Struktura finančních aktiv podle znehodnocení - RIS19_31 - Finanční aktiva podle znehodnocení, sektorů a ocenění</t>
  </si>
  <si>
    <t>Struktura derivátů - RIS19_51 - Deriváty k obchodování - aktiva</t>
  </si>
  <si>
    <t>Struktura derivátů - RIS19_55 - Deriváty k obchodování - závazky</t>
  </si>
  <si>
    <t>a) přijímání vkladů od veřejnosti,</t>
  </si>
  <si>
    <t>b) poskytování úvěrů,</t>
  </si>
  <si>
    <t>a) investování do cenných papírů na vlastní účet,</t>
  </si>
  <si>
    <t>b) finanční pronájem (finanční leasing),</t>
  </si>
  <si>
    <t>c) platební styk a zúčtování,</t>
  </si>
  <si>
    <t>d) vydávání a správa platebních prostředků, například platebních karet a cestovních šeků,</t>
  </si>
  <si>
    <t>e) poskytování záruk,</t>
  </si>
  <si>
    <t>f) otvírání akreditivů,</t>
  </si>
  <si>
    <t>g) obstarávání inkasa,</t>
  </si>
  <si>
    <t>h) poskytování investičních služeb v rozsahu hlavních investičních služeb,</t>
  </si>
  <si>
    <t>i) finanční makléřství,</t>
  </si>
  <si>
    <t>k) směnárenská činnost,</t>
  </si>
  <si>
    <t>l) poskytování bankovních informací,</t>
  </si>
  <si>
    <t>m) obchodování na vlastní účet nebo na účet klienta s devizovými hodnotami a se zlatem,</t>
  </si>
  <si>
    <t>n) pronájem bezpečnostních schránek, a</t>
  </si>
  <si>
    <t>o) činnosti, které přímo souvisejí s činnostmi uvedenými v bankovní licenci.</t>
  </si>
  <si>
    <t>Výkon činností uvedených v zákoně o bankách § 1 odst. 1 zákona o bankách pod písmeny:</t>
  </si>
  <si>
    <t>Výkon činností uvedených v zákoně o bankách § 1 odst. 3 zákona o bankách pod písmeny:</t>
  </si>
  <si>
    <t xml:space="preserve">        V rozsahu hlavních investičních služeb</t>
  </si>
  <si>
    <t xml:space="preserve">           podle § 4 odst. 2 písm. b) zákona o podnikání na kapitálovém trhu, provádění pokynů týkajících se investičních nástrojů na účet zákazníka, a to ve vztahu k investičním nástrojům podle § 3 odst. 1 písm. a), b) a d) až k) zákona o podnikání na kapitálovém trhu,</t>
  </si>
  <si>
    <t xml:space="preserve">           podle § 4 odst. 2 písm. c) zákona o podnikání na kapitálovém trhu, obchodování s investičními nástroji na vlastní účet, a to ve vztahu k investičním nástrojům podle</t>
  </si>
  <si>
    <t xml:space="preserve">              § 3 odst. 1 písm. a), b) a d) až k) zákona o podnikání na kapitálovém trhu,</t>
  </si>
  <si>
    <t xml:space="preserve">           podle § 4 odst. 2 písm. e) zákona o podnikání na kapitálovém trhu, investiční poradenství týkající se investičních nástrojů, a to ve vztahu k investičním nástrojům podle § 3 odst. 1 písm. a), b) a d) až k) zákona o podnikání na kapitálovém trhu,</t>
  </si>
  <si>
    <t xml:space="preserve">           podle § 4 odst. 2 písm. d) zákona o podnikání na kapitálovém trhu, obhospodařování majetku zákazník, je-li jeho součástí investiční nástroj, na základě volné úvahy v rámci smluvního ujednání, a to ve vztahu k investičním nástrojům podle § 3 odst. 1 písm. a), b) zákona o podnikání na kapitálovém trhu,</t>
  </si>
  <si>
    <t xml:space="preserve">           podle § 4 odst. 2 písm. a) zákona č. 256/2004 Sb., o podnikání na kapitálovém trhu, ve znění pozdějších předpisů (dále jen "zákon o podnikání na kapitálovém trhu"), přijímání a předávání pokynů týkajících se investičních nástrojů, a to ve vztahu k investičním nástrojům podle § 3 odst. 1 písm.a), b) a d) až k) zákona o podnikání na kapitálovém trhu,</t>
  </si>
  <si>
    <t xml:space="preserve">           podle § 4 odst. 2 písm. g) zákona o podnikání na kapitálovém trhu, upisování nebo umisťování investičních nástrojů se závazkem jejich upsání, a to ve vztahu k investičním nástrojům podle § 3 odst. 1 písm. a), b) zákona o podnikání na kapitálovém trhu,</t>
  </si>
  <si>
    <t xml:space="preserve">           podle § 4 odst. 2 písm. h) zákona o podnikání na kapitálovém trhu, umisťování investičních nástrojů bez závazku jejich upsání, a to ve vztahu k investičním nástrojům podle § 3 odst. 1 písm. a), b) zákona o podnikání na kapitálovém trhu,</t>
  </si>
  <si>
    <t xml:space="preserve">             a v rozsahu doplňkových investičních služeb</t>
  </si>
  <si>
    <t xml:space="preserve">           podle § 4 odst. 3 písm. a) zákona o podnikání na kapitálovém trhu, úschova a správa investičních nástrojů včetně souvisejících služeb, a to ve vztahu k investičním nástrojům podle § 3 odst. 1 písm. a), b) a d) až k) zákona o podnikání na kapitálovém trhu,</t>
  </si>
  <si>
    <t xml:space="preserve">           podle § 4 odst. 3 písm. b) zákona o podnikání na kapitálovém trhu, poskytování úvěru nebo půjčky zákazníkovi za účelem umožnění obchodu s investičním nástrojem, na němž se poskytovatel úvěru nebo půjčky podílí, a to ve vztahu k investičním nástrojům podle § 3 odst. 1 písm. a), b) zákona o podnikání na kapitálovém trhu,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</si>
</sst>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d/m/yy;@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0"/>
    </font>
    <font>
      <sz val="7.5"/>
      <name val="Serif"/>
      <family val="0"/>
    </font>
    <font>
      <b/>
      <sz val="7.5"/>
      <name val="Serif"/>
      <family val="0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0" fillId="0" borderId="0" xfId="0" applyFill="1" applyAlignment="1">
      <alignment/>
    </xf>
    <xf numFmtId="3" fontId="3" fillId="24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3" fillId="19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3" fontId="0" fillId="4" borderId="0" xfId="36" applyNumberFormat="1" applyFont="1" applyFill="1" applyAlignment="1" applyProtection="1">
      <alignment/>
      <protection/>
    </xf>
    <xf numFmtId="3" fontId="0" fillId="0" borderId="0" xfId="36" applyNumberFormat="1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0" fillId="0" borderId="0" xfId="0" applyFont="1" applyAlignment="1">
      <alignment/>
    </xf>
    <xf numFmtId="0" fontId="3" fillId="19" borderId="0" xfId="0" applyFont="1" applyFill="1" applyAlignment="1">
      <alignment horizontal="center"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36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>
      <alignment horizontal="center"/>
    </xf>
    <xf numFmtId="0" fontId="0" fillId="0" borderId="0" xfId="36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vertical="top"/>
    </xf>
    <xf numFmtId="0" fontId="8" fillId="0" borderId="0" xfId="0" applyNumberFormat="1" applyFont="1" applyFill="1" applyAlignment="1">
      <alignment horizontal="left" vertical="top"/>
    </xf>
    <xf numFmtId="14" fontId="0" fillId="0" borderId="0" xfId="36" applyNumberFormat="1" applyFont="1" applyFill="1" applyAlignment="1" applyProtection="1">
      <alignment horizontal="center"/>
      <protection/>
    </xf>
    <xf numFmtId="14" fontId="8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4" fillId="0" borderId="0" xfId="36" applyNumberFormat="1" applyFont="1" applyFill="1" applyAlignment="1" applyProtection="1">
      <alignment/>
      <protection/>
    </xf>
    <xf numFmtId="0" fontId="1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36" applyNumberFormat="1" applyFont="1" applyFill="1" applyAlignment="1" applyProtection="1">
      <alignment horizontal="center" vertical="top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1.emf" /><Relationship Id="rId11" Type="http://schemas.openxmlformats.org/officeDocument/2006/relationships/image" Target="../media/image10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311</xdr:row>
      <xdr:rowOff>0</xdr:rowOff>
    </xdr:from>
    <xdr:to>
      <xdr:col>1</xdr:col>
      <xdr:colOff>304800</xdr:colOff>
      <xdr:row>312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914400</xdr:colOff>
      <xdr:row>312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5057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1</xdr:col>
      <xdr:colOff>304800</xdr:colOff>
      <xdr:row>313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0739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914400</xdr:colOff>
      <xdr:row>313</xdr:row>
      <xdr:rowOff>66675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50739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oPo?CONTEXT_FO=1&amp;CONTEXT_CS_IID=111916&amp;CONTEXT_DO_IID=935&amp;CONTEXT_STRUKT=A')" TargetMode="External" /><Relationship Id="rId2" Type="http://schemas.openxmlformats.org/officeDocument/2006/relationships/hyperlink" Target="javascript:showDetWin('/ewi/DcrTra?CONTEXT_FO=1&amp;CONTEXT_CS_IID=111916&amp;CONTEXT_DO_IID=935&amp;CONTEXT_STRUKT=A&amp;CONTEXT_FO=1&amp;CONTEXT_ROW=1&amp;CONTEXT_COL=1&amp;CONTEXT_DTYP=R')" TargetMode="External" /><Relationship Id="rId3" Type="http://schemas.openxmlformats.org/officeDocument/2006/relationships/hyperlink" Target="javascript:showDetWin('/ewi/DcrTra?CONTEXT_FO=1&amp;CONTEXT_CS_IID=111916&amp;CONTEXT_DO_IID=935&amp;CONTEXT_STRUKT=A&amp;CONTEXT_FO=1&amp;CONTEXT_ROW=2&amp;CONTEXT_COL=1&amp;CONTEXT_DTYP=R')" TargetMode="External" /><Relationship Id="rId4" Type="http://schemas.openxmlformats.org/officeDocument/2006/relationships/hyperlink" Target="javascript:showDetWin('/ewi/DcrTra?CONTEXT_FO=1&amp;CONTEXT_CS_IID=111916&amp;CONTEXT_DO_IID=935&amp;CONTEXT_STRUKT=A&amp;CONTEXT_FO=1&amp;CONTEXT_ROW=3&amp;CONTEXT_COL=1&amp;CONTEXT_DTYP=R')" TargetMode="External" /><Relationship Id="rId5" Type="http://schemas.openxmlformats.org/officeDocument/2006/relationships/hyperlink" Target="javascript:showDetWin('/ewi/DcrTra?CONTEXT_FO=1&amp;CONTEXT_CS_IID=111916&amp;CONTEXT_DO_IID=935&amp;CONTEXT_STRUKT=A&amp;CONTEXT_FO=1&amp;CONTEXT_ROW=4&amp;CONTEXT_COL=1&amp;CONTEXT_DTYP=R')" TargetMode="External" /><Relationship Id="rId6" Type="http://schemas.openxmlformats.org/officeDocument/2006/relationships/hyperlink" Target="javascript:showDetWin('/ewi/DcrTra?CONTEXT_FO=1&amp;CONTEXT_CS_IID=111916&amp;CONTEXT_DO_IID=935&amp;CONTEXT_STRUKT=A&amp;CONTEXT_FO=1&amp;CONTEXT_ROW=5&amp;CONTEXT_COL=1&amp;CONTEXT_DTYP=R')" TargetMode="External" /><Relationship Id="rId7" Type="http://schemas.openxmlformats.org/officeDocument/2006/relationships/hyperlink" Target="javascript:showDetWin('/ewi/DcrTra?CONTEXT_FO=1&amp;CONTEXT_CS_IID=111916&amp;CONTEXT_DO_IID=935&amp;CONTEXT_STRUKT=A&amp;CONTEXT_FO=1&amp;CONTEXT_ROW=6&amp;CONTEXT_COL=1&amp;CONTEXT_DTYP=R')" TargetMode="External" /><Relationship Id="rId8" Type="http://schemas.openxmlformats.org/officeDocument/2006/relationships/hyperlink" Target="javascript:showDetWin('/ewi/DcrTra?CONTEXT_FO=1&amp;CONTEXT_CS_IID=111916&amp;CONTEXT_DO_IID=935&amp;CONTEXT_STRUKT=A&amp;CONTEXT_FO=1&amp;CONTEXT_ROW=7&amp;CONTEXT_COL=1&amp;CONTEXT_DTYP=R')" TargetMode="External" /><Relationship Id="rId9" Type="http://schemas.openxmlformats.org/officeDocument/2006/relationships/hyperlink" Target="javascript:showDetWin('/ewi/DcrTra?CONTEXT_FO=1&amp;CONTEXT_CS_IID=111916&amp;CONTEXT_DO_IID=935&amp;CONTEXT_STRUKT=A&amp;CONTEXT_FO=1&amp;CONTEXT_ROW=8&amp;CONTEXT_COL=1&amp;CONTEXT_DTYP=R')" TargetMode="External" /><Relationship Id="rId10" Type="http://schemas.openxmlformats.org/officeDocument/2006/relationships/hyperlink" Target="javascript:showDetWin('/ewi/DcrTra?CONTEXT_FO=1&amp;CONTEXT_CS_IID=111916&amp;CONTEXT_DO_IID=935&amp;CONTEXT_STRUKT=A&amp;CONTEXT_FO=1&amp;CONTEXT_ROW=9&amp;CONTEXT_COL=1&amp;CONTEXT_DTYP=R')" TargetMode="External" /><Relationship Id="rId11" Type="http://schemas.openxmlformats.org/officeDocument/2006/relationships/hyperlink" Target="javascript:showDetWin('/ewi/DcrTra?CONTEXT_FO=1&amp;CONTEXT_CS_IID=111916&amp;CONTEXT_DO_IID=935&amp;CONTEXT_STRUKT=A&amp;CONTEXT_FO=1&amp;CONTEXT_ROW=10&amp;CONTEXT_COL=1&amp;CONTEXT_DTYP=R')" TargetMode="External" /><Relationship Id="rId12" Type="http://schemas.openxmlformats.org/officeDocument/2006/relationships/hyperlink" Target="javascript:showDetWin('/ewi/DcrTra?CONTEXT_FO=1&amp;CONTEXT_CS_IID=111916&amp;CONTEXT_DO_IID=935&amp;CONTEXT_STRUKT=A&amp;CONTEXT_FO=1&amp;CONTEXT_ROW=11&amp;CONTEXT_COL=1&amp;CONTEXT_DTYP=R')" TargetMode="External" /><Relationship Id="rId13" Type="http://schemas.openxmlformats.org/officeDocument/2006/relationships/hyperlink" Target="javascript:showDetWin('/ewi/DcrTra?CONTEXT_FO=1&amp;CONTEXT_CS_IID=111916&amp;CONTEXT_DO_IID=935&amp;CONTEXT_STRUKT=A&amp;CONTEXT_FO=1&amp;CONTEXT_ROW=12&amp;CONTEXT_COL=1&amp;CONTEXT_DTYP=R')" TargetMode="External" /><Relationship Id="rId14" Type="http://schemas.openxmlformats.org/officeDocument/2006/relationships/hyperlink" Target="javascript:showDetWin('/ewi/DcrTra?CONTEXT_FO=1&amp;CONTEXT_CS_IID=111916&amp;CONTEXT_DO_IID=935&amp;CONTEXT_STRUKT=A&amp;CONTEXT_FO=1&amp;CONTEXT_ROW=13&amp;CONTEXT_COL=1&amp;CONTEXT_DTYP=R')" TargetMode="External" /><Relationship Id="rId15" Type="http://schemas.openxmlformats.org/officeDocument/2006/relationships/hyperlink" Target="javascript:showDetWin('/ewi/DoPo?CONTEXT_FO=1&amp;CONTEXT_CS_IID=112040&amp;CONTEXT_DO_IID=6205&amp;CONTEXT_STRUKT=A')" TargetMode="External" /><Relationship Id="rId16" Type="http://schemas.openxmlformats.org/officeDocument/2006/relationships/hyperlink" Target="javascript:showDetWin('/ewi/DcrTra?CONTEXT_FO=1&amp;CONTEXT_CS_IID=112040&amp;CONTEXT_DO_IID=6205&amp;CONTEXT_STRUKT=A&amp;CONTEXT_FO=1&amp;CONTEXT_ROW=1&amp;CONTEXT_COL=1&amp;CONTEXT_DTYP=R')" TargetMode="External" /><Relationship Id="rId17" Type="http://schemas.openxmlformats.org/officeDocument/2006/relationships/hyperlink" Target="javascript:showDetWin('/ewi/DcrTra?CONTEXT_FO=1&amp;CONTEXT_CS_IID=112040&amp;CONTEXT_DO_IID=6205&amp;CONTEXT_STRUKT=A&amp;CONTEXT_FO=1&amp;CONTEXT_ROW=2&amp;CONTEXT_COL=1&amp;CONTEXT_DTYP=R')" TargetMode="External" /><Relationship Id="rId18" Type="http://schemas.openxmlformats.org/officeDocument/2006/relationships/hyperlink" Target="javascript:showDetWin('/ewi/DcrTra?CONTEXT_FO=1&amp;CONTEXT_CS_IID=112040&amp;CONTEXT_DO_IID=6205&amp;CONTEXT_STRUKT=A&amp;CONTEXT_FO=1&amp;CONTEXT_ROW=3&amp;CONTEXT_COL=1&amp;CONTEXT_DTYP=R')" TargetMode="External" /><Relationship Id="rId19" Type="http://schemas.openxmlformats.org/officeDocument/2006/relationships/hyperlink" Target="javascript:showDetWin('/ewi/DcrTra?CONTEXT_FO=1&amp;CONTEXT_CS_IID=112040&amp;CONTEXT_DO_IID=6205&amp;CONTEXT_STRUKT=A&amp;CONTEXT_FO=1&amp;CONTEXT_ROW=4&amp;CONTEXT_COL=1&amp;CONTEXT_DTYP=R')" TargetMode="External" /><Relationship Id="rId20" Type="http://schemas.openxmlformats.org/officeDocument/2006/relationships/hyperlink" Target="javascript:showDetWin('/ewi/DcrTra?CONTEXT_FO=1&amp;CONTEXT_CS_IID=112040&amp;CONTEXT_DO_IID=6205&amp;CONTEXT_STRUKT=A&amp;CONTEXT_FO=1&amp;CONTEXT_ROW=5&amp;CONTEXT_COL=1&amp;CONTEXT_DTYP=R')" TargetMode="External" /><Relationship Id="rId21" Type="http://schemas.openxmlformats.org/officeDocument/2006/relationships/hyperlink" Target="javascript:showDetWin('/ewi/DcrTra?CONTEXT_FO=1&amp;CONTEXT_CS_IID=112040&amp;CONTEXT_DO_IID=6205&amp;CONTEXT_STRUKT=A&amp;CONTEXT_FO=1&amp;CONTEXT_ROW=6&amp;CONTEXT_COL=1&amp;CONTEXT_DTYP=R')" TargetMode="External" /><Relationship Id="rId22" Type="http://schemas.openxmlformats.org/officeDocument/2006/relationships/hyperlink" Target="javascript:showDetWin('/ewi/DcrTra?CONTEXT_FO=1&amp;CONTEXT_CS_IID=112040&amp;CONTEXT_DO_IID=6205&amp;CONTEXT_STRUKT=A&amp;CONTEXT_FO=1&amp;CONTEXT_ROW=7&amp;CONTEXT_COL=1&amp;CONTEXT_DTYP=R')" TargetMode="External" /><Relationship Id="rId23" Type="http://schemas.openxmlformats.org/officeDocument/2006/relationships/hyperlink" Target="javascript:showDetWin('/ewi/DcrTra?CONTEXT_FO=1&amp;CONTEXT_CS_IID=112040&amp;CONTEXT_DO_IID=6205&amp;CONTEXT_STRUKT=A&amp;CONTEXT_FO=1&amp;CONTEXT_ROW=8&amp;CONTEXT_COL=1&amp;CONTEXT_DTYP=R')" TargetMode="External" /><Relationship Id="rId24" Type="http://schemas.openxmlformats.org/officeDocument/2006/relationships/hyperlink" Target="javascript:showDetWin('/ewi/DcrTra?CONTEXT_FO=1&amp;CONTEXT_CS_IID=112040&amp;CONTEXT_DO_IID=6205&amp;CONTEXT_STRUKT=A&amp;CONTEXT_FO=1&amp;CONTEXT_ROW=9&amp;CONTEXT_COL=1&amp;CONTEXT_DTYP=R')" TargetMode="External" /><Relationship Id="rId25" Type="http://schemas.openxmlformats.org/officeDocument/2006/relationships/hyperlink" Target="javascript:showDetWin('/ewi/DoPo?CONTEXT_FO=1&amp;CONTEXT_CS_IID=117274&amp;CONTEXT_DO_IID=936&amp;CONTEXT_STRUKT=A')" TargetMode="External" /><Relationship Id="rId26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C')" TargetMode="External" /><Relationship Id="rId27" Type="http://schemas.openxmlformats.org/officeDocument/2006/relationships/hyperlink" Target="javascript:showDetWin('/ewi/DcrTra?CONTEXT_FO=1&amp;CONTEXT_CS_IID=117274&amp;CONTEXT_DO_IID=936&amp;CONTEXT_STRUKT=A&amp;CONTEXT_FO=1&amp;CONTEXT_ROW=1&amp;CONTEXT_COL=2&amp;CONTEXT_DTYP=C')" TargetMode="External" /><Relationship Id="rId28" Type="http://schemas.openxmlformats.org/officeDocument/2006/relationships/hyperlink" Target="javascript:showDetWin('/ewi/DcrTra?CONTEXT_FO=1&amp;CONTEXT_CS_IID=117274&amp;CONTEXT_DO_IID=936&amp;CONTEXT_STRUKT=A&amp;CONTEXT_FO=1&amp;CONTEXT_ROW=1&amp;CONTEXT_COL=3&amp;CONTEXT_DTYP=C')" TargetMode="External" /><Relationship Id="rId29" Type="http://schemas.openxmlformats.org/officeDocument/2006/relationships/hyperlink" Target="javascript:showDetWin('/ewi/DcrTra?CONTEXT_FO=1&amp;CONTEXT_CS_IID=117274&amp;CONTEXT_DO_IID=936&amp;CONTEXT_STRUKT=A&amp;CONTEXT_FO=1&amp;CONTEXT_ROW=1&amp;CONTEXT_COL=4&amp;CONTEXT_DTYP=C')" TargetMode="External" /><Relationship Id="rId30" Type="http://schemas.openxmlformats.org/officeDocument/2006/relationships/hyperlink" Target="javascript:showDetWin('/ewi/DcrTra?CONTEXT_FO=1&amp;CONTEXT_CS_IID=117274&amp;CONTEXT_DO_IID=936&amp;CONTEXT_STRUKT=A&amp;CONTEXT_FO=1&amp;CONTEXT_ROW=1&amp;CONTEXT_COL=5&amp;CONTEXT_DTYP=C')" TargetMode="External" /><Relationship Id="rId31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R')" TargetMode="External" /><Relationship Id="rId32" Type="http://schemas.openxmlformats.org/officeDocument/2006/relationships/hyperlink" Target="javascript:showDetWin('/ewi/DcrTra?CONTEXT_FO=1&amp;CONTEXT_CS_IID=117274&amp;CONTEXT_DO_IID=936&amp;CONTEXT_STRUKT=A&amp;CONTEXT_FO=1&amp;CONTEXT_ROW=2&amp;CONTEXT_COL=1&amp;CONTEXT_DTYP=R')" TargetMode="External" /><Relationship Id="rId33" Type="http://schemas.openxmlformats.org/officeDocument/2006/relationships/hyperlink" Target="javascript:showDetWin('/ewi/DcrTra?CONTEXT_FO=1&amp;CONTEXT_CS_IID=117274&amp;CONTEXT_DO_IID=936&amp;CONTEXT_STRUKT=A&amp;CONTEXT_FO=1&amp;CONTEXT_ROW=3&amp;CONTEXT_COL=1&amp;CONTEXT_DTYP=R')" TargetMode="External" /><Relationship Id="rId34" Type="http://schemas.openxmlformats.org/officeDocument/2006/relationships/hyperlink" Target="javascript:showDetWin('/ewi/DoPo?CONTEXT_FO=1&amp;CONTEXT_CS_IID=111937&amp;CONTEXT_DO_IID=937&amp;CONTEXT_STRUKT=A')" TargetMode="External" /><Relationship Id="rId35" Type="http://schemas.openxmlformats.org/officeDocument/2006/relationships/hyperlink" Target="javascript:showDetWin('/ewi/DcrTra?CONTEXT_FO=1&amp;CONTEXT_CS_IID=111937&amp;CONTEXT_DO_IID=937&amp;CONTEXT_STRUKT=A&amp;CONTEXT_FO=1&amp;CONTEXT_ROW=1&amp;CONTEXT_COL=1&amp;CONTEXT_DTYP=R')" TargetMode="External" /><Relationship Id="rId36" Type="http://schemas.openxmlformats.org/officeDocument/2006/relationships/hyperlink" Target="javascript:showDetWin('/ewi/DcrTra?CONTEXT_FO=1&amp;CONTEXT_CS_IID=111937&amp;CONTEXT_DO_IID=937&amp;CONTEXT_STRUKT=A&amp;CONTEXT_FO=1&amp;CONTEXT_ROW=2&amp;CONTEXT_COL=1&amp;CONTEXT_DTYP=R')" TargetMode="External" /><Relationship Id="rId37" Type="http://schemas.openxmlformats.org/officeDocument/2006/relationships/hyperlink" Target="javascript:showDetWin('/ewi/DcrTra?CONTEXT_FO=1&amp;CONTEXT_CS_IID=111937&amp;CONTEXT_DO_IID=937&amp;CONTEXT_STRUKT=A&amp;CONTEXT_FO=1&amp;CONTEXT_ROW=3&amp;CONTEXT_COL=1&amp;CONTEXT_DTYP=R')" TargetMode="External" /><Relationship Id="rId38" Type="http://schemas.openxmlformats.org/officeDocument/2006/relationships/hyperlink" Target="javascript:showDetWin('/ewi/DoPo?CONTEXT_FO=1&amp;CONTEXT_CS_IID=117290&amp;CONTEXT_DO_IID=938&amp;CONTEXT_STRUKT=A')" TargetMode="External" /><Relationship Id="rId39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C')" TargetMode="External" /><Relationship Id="rId40" Type="http://schemas.openxmlformats.org/officeDocument/2006/relationships/hyperlink" Target="javascript:showDetWin('/ewi/DcrTra?CONTEXT_FO=1&amp;CONTEXT_CS_IID=117290&amp;CONTEXT_DO_IID=938&amp;CONTEXT_STRUKT=A&amp;CONTEXT_FO=1&amp;CONTEXT_ROW=1&amp;CONTEXT_COL=2&amp;CONTEXT_DTYP=C')" TargetMode="External" /><Relationship Id="rId41" Type="http://schemas.openxmlformats.org/officeDocument/2006/relationships/hyperlink" Target="javascript:showDetWin('/ewi/DcrTra?CONTEXT_FO=1&amp;CONTEXT_CS_IID=117290&amp;CONTEXT_DO_IID=938&amp;CONTEXT_STRUKT=A&amp;CONTEXT_FO=1&amp;CONTEXT_ROW=1&amp;CONTEXT_COL=4&amp;CONTEXT_DTYP=C')" TargetMode="External" /><Relationship Id="rId42" Type="http://schemas.openxmlformats.org/officeDocument/2006/relationships/hyperlink" Target="javascript:showDetWin('/ewi/DcrTra?CONTEXT_FO=1&amp;CONTEXT_CS_IID=117290&amp;CONTEXT_DO_IID=938&amp;CONTEXT_STRUKT=A&amp;CONTEXT_FO=1&amp;CONTEXT_ROW=1&amp;CONTEXT_COL=6&amp;CONTEXT_DTYP=C')" TargetMode="External" /><Relationship Id="rId43" Type="http://schemas.openxmlformats.org/officeDocument/2006/relationships/hyperlink" Target="javascript:showDetWin('/ewi/DcrTra?CONTEXT_FO=1&amp;CONTEXT_CS_IID=117290&amp;CONTEXT_DO_IID=938&amp;CONTEXT_STRUKT=A&amp;CONTEXT_FO=1&amp;CONTEXT_ROW=1&amp;CONTEXT_COL=8&amp;CONTEXT_DTYP=C')" TargetMode="External" /><Relationship Id="rId4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C')" TargetMode="External" /><Relationship Id="rId45" Type="http://schemas.openxmlformats.org/officeDocument/2006/relationships/hyperlink" Target="javascript:showDetWin('/ewi/DcrTra?CONTEXT_FO=1&amp;CONTEXT_CS_IID=117290&amp;CONTEXT_DO_IID=938&amp;CONTEXT_STRUKT=A&amp;CONTEXT_FO=1&amp;CONTEXT_ROW=2&amp;CONTEXT_COL=2&amp;CONTEXT_DTYP=C')" TargetMode="External" /><Relationship Id="rId46" Type="http://schemas.openxmlformats.org/officeDocument/2006/relationships/hyperlink" Target="javascript:showDetWin('/ewi/DcrTra?CONTEXT_FO=1&amp;CONTEXT_CS_IID=117290&amp;CONTEXT_DO_IID=938&amp;CONTEXT_STRUKT=A&amp;CONTEXT_FO=1&amp;CONTEXT_ROW=2&amp;CONTEXT_COL=3&amp;CONTEXT_DTYP=C')" TargetMode="External" /><Relationship Id="rId47" Type="http://schemas.openxmlformats.org/officeDocument/2006/relationships/hyperlink" Target="javascript:showDetWin('/ewi/DcrTra?CONTEXT_FO=1&amp;CONTEXT_CS_IID=117290&amp;CONTEXT_DO_IID=938&amp;CONTEXT_STRUKT=A&amp;CONTEXT_FO=1&amp;CONTEXT_ROW=2&amp;CONTEXT_COL=4&amp;CONTEXT_DTYP=C')" TargetMode="External" /><Relationship Id="rId48" Type="http://schemas.openxmlformats.org/officeDocument/2006/relationships/hyperlink" Target="javascript:showDetWin('/ewi/DcrTra?CONTEXT_FO=1&amp;CONTEXT_CS_IID=117290&amp;CONTEXT_DO_IID=938&amp;CONTEXT_STRUKT=A&amp;CONTEXT_FO=1&amp;CONTEXT_ROW=2&amp;CONTEXT_COL=5&amp;CONTEXT_DTYP=C')" TargetMode="External" /><Relationship Id="rId49" Type="http://schemas.openxmlformats.org/officeDocument/2006/relationships/hyperlink" Target="javascript:showDetWin('/ewi/DcrTra?CONTEXT_FO=1&amp;CONTEXT_CS_IID=117290&amp;CONTEXT_DO_IID=938&amp;CONTEXT_STRUKT=A&amp;CONTEXT_FO=1&amp;CONTEXT_ROW=2&amp;CONTEXT_COL=6&amp;CONTEXT_DTYP=C')" TargetMode="External" /><Relationship Id="rId50" Type="http://schemas.openxmlformats.org/officeDocument/2006/relationships/hyperlink" Target="javascript:showDetWin('/ewi/DcrTra?CONTEXT_FO=1&amp;CONTEXT_CS_IID=117290&amp;CONTEXT_DO_IID=938&amp;CONTEXT_STRUKT=A&amp;CONTEXT_FO=1&amp;CONTEXT_ROW=2&amp;CONTEXT_COL=7&amp;CONTEXT_DTYP=C')" TargetMode="External" /><Relationship Id="rId51" Type="http://schemas.openxmlformats.org/officeDocument/2006/relationships/hyperlink" Target="javascript:showDetWin('/ewi/DcrTra?CONTEXT_FO=1&amp;CONTEXT_CS_IID=117290&amp;CONTEXT_DO_IID=938&amp;CONTEXT_STRUKT=A&amp;CONTEXT_FO=1&amp;CONTEXT_ROW=2&amp;CONTEXT_COL=8&amp;CONTEXT_DTYP=C')" TargetMode="External" /><Relationship Id="rId52" Type="http://schemas.openxmlformats.org/officeDocument/2006/relationships/hyperlink" Target="javascript:showDetWin('/ewi/DcrTra?CONTEXT_FO=1&amp;CONTEXT_CS_IID=117290&amp;CONTEXT_DO_IID=938&amp;CONTEXT_STRUKT=A&amp;CONTEXT_FO=1&amp;CONTEXT_ROW=2&amp;CONTEXT_COL=9&amp;CONTEXT_DTYP=C')" TargetMode="External" /><Relationship Id="rId53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R')" TargetMode="External" /><Relationship Id="rId5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R')" TargetMode="External" /><Relationship Id="rId55" Type="http://schemas.openxmlformats.org/officeDocument/2006/relationships/hyperlink" Target="javascript:showDetWin('/ewi/DoPo?CONTEXT_FO=1&amp;CONTEXT_CS_IID=117291&amp;CONTEXT_DO_IID=939&amp;CONTEXT_STRUKT=A')" TargetMode="External" /><Relationship Id="rId56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C')" TargetMode="External" /><Relationship Id="rId57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C')" TargetMode="External" /><Relationship Id="rId58" Type="http://schemas.openxmlformats.org/officeDocument/2006/relationships/hyperlink" Target="javascript:showDetWin('/ewi/DcrTra?CONTEXT_FO=1&amp;CONTEXT_CS_IID=117291&amp;CONTEXT_DO_IID=939&amp;CONTEXT_STRUKT=A&amp;CONTEXT_FO=1&amp;CONTEXT_ROW=1&amp;CONTEXT_COL=3&amp;CONTEXT_DTYP=C')" TargetMode="External" /><Relationship Id="rId59" Type="http://schemas.openxmlformats.org/officeDocument/2006/relationships/hyperlink" Target="javascript:showDetWin('/ewi/DcrTra?CONTEXT_FO=1&amp;CONTEXT_CS_IID=117291&amp;CONTEXT_DO_IID=939&amp;CONTEXT_STRUKT=A&amp;CONTEXT_FO=1&amp;CONTEXT_ROW=1&amp;CONTEXT_COL=4&amp;CONTEXT_DTYP=C')" TargetMode="External" /><Relationship Id="rId60" Type="http://schemas.openxmlformats.org/officeDocument/2006/relationships/hyperlink" Target="javascript:showDetWin('/ewi/DcrTra?CONTEXT_FO=1&amp;CONTEXT_CS_IID=117291&amp;CONTEXT_DO_IID=939&amp;CONTEXT_STRUKT=A&amp;CONTEXT_FO=1&amp;CONTEXT_ROW=1&amp;CONTEXT_COL=5&amp;CONTEXT_DTYP=C')" TargetMode="External" /><Relationship Id="rId61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R')" TargetMode="External" /><Relationship Id="rId62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R')" TargetMode="External" /><Relationship Id="rId63" Type="http://schemas.openxmlformats.org/officeDocument/2006/relationships/hyperlink" Target="javascript:showDetWin('/ewi/DcrTra?CONTEXT_FO=1&amp;CONTEXT_CS_IID=117291&amp;CONTEXT_DO_IID=939&amp;CONTEXT_STRUKT=A&amp;CONTEXT_FO=1&amp;CONTEXT_ROW=2&amp;CONTEXT_COL=1&amp;CONTEXT_DTYP=R')" TargetMode="External" /><Relationship Id="rId64" Type="http://schemas.openxmlformats.org/officeDocument/2006/relationships/hyperlink" Target="javascript:showDetWin('/ewi/DoPo?CONTEXT_FO=1&amp;CONTEXT_CS_IID=117489&amp;CONTEXT_DO_IID=6206&amp;CONTEXT_STRUKT=A')" TargetMode="External" /><Relationship Id="rId65" Type="http://schemas.openxmlformats.org/officeDocument/2006/relationships/hyperlink" Target="javascript:showDetWin('/ewi/DcrTra?CONTEXT_FO=1&amp;CONTEXT_CS_IID=117489&amp;CONTEXT_DO_IID=6206&amp;CONTEXT_STRUKT=A&amp;CONTEXT_FO=1&amp;CONTEXT_ROW=1&amp;CONTEXT_COL=1&amp;CONTEXT_DTYP=D')" TargetMode="External" /><Relationship Id="rId66" Type="http://schemas.openxmlformats.org/officeDocument/2006/relationships/hyperlink" Target="javascript:showDetWin('/ewi/DcrTra?CONTEXT_FO=1&amp;CONTEXT_CS_IID=117489&amp;CONTEXT_DO_IID=6206&amp;CONTEXT_STRUKT=A&amp;CONTEXT_FO=1&amp;CONTEXT_ROW=1&amp;CONTEXT_COL=2&amp;CONTEXT_DTYP=D')" TargetMode="External" /><Relationship Id="rId67" Type="http://schemas.openxmlformats.org/officeDocument/2006/relationships/hyperlink" Target="javascript:showDetWin('/ewi/DcrTra?CONTEXT_FO=1&amp;CONTEXT_CS_IID=117489&amp;CONTEXT_DO_IID=6206&amp;CONTEXT_STRUKT=A&amp;CONTEXT_FO=1&amp;CONTEXT_ROW=1&amp;CONTEXT_COL=3&amp;CONTEXT_DTYP=D')" TargetMode="External" /><Relationship Id="rId68" Type="http://schemas.openxmlformats.org/officeDocument/2006/relationships/hyperlink" Target="javascript:showDetWin('/ewi/DcrTra?CONTEXT_FO=1&amp;CONTEXT_CS_IID=117489&amp;CONTEXT_DO_IID=6206&amp;CONTEXT_STRUKT=A&amp;CONTEXT_FO=1&amp;CONTEXT_ROW=1&amp;CONTEXT_COL=4&amp;CONTEXT_DTYP=D')" TargetMode="External" /><Relationship Id="rId69" Type="http://schemas.openxmlformats.org/officeDocument/2006/relationships/hyperlink" Target="javascript:showDetWin('/ewi/DcrTra?CONTEXT_FO=1&amp;CONTEXT_CS_IID=117489&amp;CONTEXT_DO_IID=6206&amp;CONTEXT_STRUKT=A&amp;CONTEXT_FO=1&amp;CONTEXT_ROW=1&amp;CONTEXT_COL=5&amp;CONTEXT_DTYP=D')" TargetMode="External" /><Relationship Id="rId70" Type="http://schemas.openxmlformats.org/officeDocument/2006/relationships/hyperlink" Target="javascript:showDetWin('/ewi/DcrTra?CONTEXT_FO=1&amp;CONTEXT_CS_IID=117489&amp;CONTEXT_DO_IID=6206&amp;CONTEXT_STRUKT=A&amp;CONTEXT_FO=1&amp;CONTEXT_ROW=1&amp;CONTEXT_COL=6&amp;CONTEXT_DTYP=D')" TargetMode="External" /><Relationship Id="rId71" Type="http://schemas.openxmlformats.org/officeDocument/2006/relationships/hyperlink" Target="javascript:showDetWin('/ewi/DcrTra?CONTEXT_FO=1&amp;CONTEXT_CS_IID=117489&amp;CONTEXT_DO_IID=6206&amp;CONTEXT_STRUKT=A&amp;CONTEXT_FO=1&amp;CONTEXT_ROW=1&amp;CONTEXT_COL=7&amp;CONTEXT_DTYP=D')" TargetMode="External" /><Relationship Id="rId72" Type="http://schemas.openxmlformats.org/officeDocument/2006/relationships/hyperlink" Target="javascript:showDetWin('/ewi/DcrTra?CONTEXT_FO=1&amp;CONTEXT_CS_IID=117489&amp;CONTEXT_DO_IID=6206&amp;CONTEXT_STRUKT=A&amp;CONTEXT_FO=1&amp;CONTEXT_ROW=1&amp;CONTEXT_COL=8&amp;CONTEXT_DTYP=C')" TargetMode="External" /><Relationship Id="rId73" Type="http://schemas.openxmlformats.org/officeDocument/2006/relationships/hyperlink" Target="javascript:showDetWin('/ewi/DcrTra?CONTEXT_FO=1&amp;CONTEXT_CS_IID=117489&amp;CONTEXT_DO_IID=6206&amp;CONTEXT_STRUKT=A&amp;CONTEXT_FO=1&amp;CONTEXT_ROW=1&amp;CONTEXT_COL=9&amp;CONTEXT_DTYP=C')" TargetMode="External" /><Relationship Id="rId74" Type="http://schemas.openxmlformats.org/officeDocument/2006/relationships/hyperlink" Target="javascript:showDetWin('/ewi/DcrTra?CONTEXT_FO=1&amp;CONTEXT_CS_IID=117489&amp;CONTEXT_DO_IID=6206&amp;CONTEXT_STRUKT=A&amp;CONTEXT_FO=1&amp;CONTEXT_ROW=1&amp;CONTEXT_COL=10&amp;CONTEXT_DTYP=C')" TargetMode="External" /><Relationship Id="rId75" Type="http://schemas.openxmlformats.org/officeDocument/2006/relationships/hyperlink" Target="javascript:showDetWin('/ewi/DcrTra?CONTEXT_FO=1&amp;CONTEXT_CS_IID=117489&amp;CONTEXT_DO_IID=6206&amp;CONTEXT_STRUKT=A&amp;CONTEXT_FO=1&amp;CONTEXT_ROW=1&amp;CONTEXT_COL=11&amp;CONTEXT_DTYP=C')" TargetMode="External" /><Relationship Id="rId76" Type="http://schemas.openxmlformats.org/officeDocument/2006/relationships/hyperlink" Target="javascript:showDetWin('/ewi/DcrTra?CONTEXT_FO=1&amp;CONTEXT_CS_IID=117489&amp;CONTEXT_DO_IID=6206&amp;CONTEXT_STRUKT=A&amp;CONTEXT_FO=1&amp;CONTEXT_ROW=1&amp;CONTEXT_COL=12&amp;CONTEXT_DTYP=C')" TargetMode="External" /><Relationship Id="rId77" Type="http://schemas.openxmlformats.org/officeDocument/2006/relationships/hyperlink" Target="javascript:showDetWin('/ewi/DoPo?CONTEXT_FO=1&amp;CONTEXT_CS_IID=111940&amp;CONTEXT_DO_IID=940&amp;CONTEXT_STRUKT=A')" TargetMode="External" /><Relationship Id="rId78" Type="http://schemas.openxmlformats.org/officeDocument/2006/relationships/hyperlink" Target="javascript:showDetWin('/ewi/DcrTra?CONTEXT_FO=1&amp;CONTEXT_CS_IID=111940&amp;CONTEXT_DO_IID=940&amp;CONTEXT_STRUKT=A&amp;CONTEXT_FO=1&amp;CONTEXT_ROW=1&amp;CONTEXT_COL=2&amp;CONTEXT_DTYP=D')" TargetMode="External" /><Relationship Id="rId79" Type="http://schemas.openxmlformats.org/officeDocument/2006/relationships/hyperlink" Target="javascript:showDetWin('/ewi/DcrTra?CONTEXT_FO=1&amp;CONTEXT_CS_IID=111940&amp;CONTEXT_DO_IID=940&amp;CONTEXT_STRUKT=A&amp;CONTEXT_FO=1&amp;CONTEXT_ROW=1&amp;CONTEXT_COL=6&amp;CONTEXT_DTYP=D')" TargetMode="External" /><Relationship Id="rId80" Type="http://schemas.openxmlformats.org/officeDocument/2006/relationships/hyperlink" Target="javascript:showDetWin('/ewi/DcrTra?CONTEXT_FO=1&amp;CONTEXT_CS_IID=111940&amp;CONTEXT_DO_IID=940&amp;CONTEXT_STRUKT=A&amp;CONTEXT_FO=1&amp;CONTEXT_ROW=1&amp;CONTEXT_COL=8&amp;CONTEXT_DTYP=D')" TargetMode="External" /><Relationship Id="rId81" Type="http://schemas.openxmlformats.org/officeDocument/2006/relationships/hyperlink" Target="javascript:showDetWin('/ewi/DcrTra?CONTEXT_FO=1&amp;CONTEXT_CS_IID=111940&amp;CONTEXT_DO_IID=940&amp;CONTEXT_STRUKT=A&amp;CONTEXT_FO=1&amp;CONTEXT_ROW=1&amp;CONTEXT_COL=9&amp;CONTEXT_DTYP=C')" TargetMode="External" /><Relationship Id="rId82" Type="http://schemas.openxmlformats.org/officeDocument/2006/relationships/hyperlink" Target="javascript:showDetWin('/ewi/DcrTra?CONTEXT_FO=1&amp;CONTEXT_CS_IID=111940&amp;CONTEXT_DO_IID=940&amp;CONTEXT_STRUKT=A&amp;CONTEXT_FO=1&amp;CONTEXT_ROW=1&amp;CONTEXT_COL=10&amp;CONTEXT_DTYP=C')" TargetMode="External" /><Relationship Id="rId83" Type="http://schemas.openxmlformats.org/officeDocument/2006/relationships/hyperlink" Target="javascript:showDetWin('/ewi/DoPo?CONTEXT_FO=1&amp;CONTEXT_CS_IID=111941&amp;CONTEXT_DO_IID=941&amp;CONTEXT_STRUKT=A')" TargetMode="External" /><Relationship Id="rId84" Type="http://schemas.openxmlformats.org/officeDocument/2006/relationships/hyperlink" Target="javascript:showDetWin('/ewi/DcrTra?CONTEXT_FO=1&amp;CONTEXT_CS_IID=111941&amp;CONTEXT_DO_IID=941&amp;CONTEXT_STRUKT=A&amp;CONTEXT_FO=1&amp;CONTEXT_ROW=1&amp;CONTEXT_COL=2&amp;CONTEXT_DTYP=D')" TargetMode="External" /><Relationship Id="rId85" Type="http://schemas.openxmlformats.org/officeDocument/2006/relationships/hyperlink" Target="javascript:showDetWin('/ewi/DcrTra?CONTEXT_FO=1&amp;CONTEXT_CS_IID=111941&amp;CONTEXT_DO_IID=941&amp;CONTEXT_STRUKT=A&amp;CONTEXT_FO=1&amp;CONTEXT_ROW=1&amp;CONTEXT_COL=6&amp;CONTEXT_DTYP=D')" TargetMode="External" /><Relationship Id="rId86" Type="http://schemas.openxmlformats.org/officeDocument/2006/relationships/hyperlink" Target="javascript:showDetWin('/ewi/DcrTra?CONTEXT_FO=1&amp;CONTEXT_CS_IID=111941&amp;CONTEXT_DO_IID=941&amp;CONTEXT_STRUKT=A&amp;CONTEXT_FO=1&amp;CONTEXT_ROW=1&amp;CONTEXT_COL=8&amp;CONTEXT_DTYP=D')" TargetMode="External" /><Relationship Id="rId87" Type="http://schemas.openxmlformats.org/officeDocument/2006/relationships/hyperlink" Target="javascript:showDetWin('/ewi/DcrTra?CONTEXT_FO=1&amp;CONTEXT_CS_IID=111941&amp;CONTEXT_DO_IID=941&amp;CONTEXT_STRUKT=A&amp;CONTEXT_FO=1&amp;CONTEXT_ROW=1&amp;CONTEXT_COL=9&amp;CONTEXT_DTYP=C')" TargetMode="External" /><Relationship Id="rId88" Type="http://schemas.openxmlformats.org/officeDocument/2006/relationships/hyperlink" Target="javascript:showDetWin('/ewi/DcrTra?CONTEXT_FO=1&amp;CONTEXT_CS_IID=111941&amp;CONTEXT_DO_IID=941&amp;CONTEXT_STRUKT=A&amp;CONTEXT_FO=1&amp;CONTEXT_ROW=1&amp;CONTEXT_COL=10&amp;CONTEXT_DTYP=C')" TargetMode="External" /><Relationship Id="rId89" Type="http://schemas.openxmlformats.org/officeDocument/2006/relationships/hyperlink" Target="javascript:showDetWin('/ewi/DoPo?CONTEXT_FO=1&amp;CONTEXT_CS_IID=117871&amp;CONTEXT_DO_IID=942&amp;CONTEXT_STRUKT=A')" TargetMode="External" /><Relationship Id="rId90" Type="http://schemas.openxmlformats.org/officeDocument/2006/relationships/hyperlink" Target="javascript:showDetWin('/ewi/DcrTra?CONTEXT_FO=1&amp;CONTEXT_CS_IID=117871&amp;CONTEXT_DO_IID=942&amp;CONTEXT_STRUKT=A&amp;CONTEXT_FO=1&amp;CONTEXT_ROW=1&amp;CONTEXT_COL=2&amp;CONTEXT_DTYP=D')" TargetMode="External" /><Relationship Id="rId91" Type="http://schemas.openxmlformats.org/officeDocument/2006/relationships/hyperlink" Target="javascript:showDetWin('/ewi/DcrTra?CONTEXT_FO=1&amp;CONTEXT_CS_IID=117871&amp;CONTEXT_DO_IID=942&amp;CONTEXT_STRUKT=A&amp;CONTEXT_FO=1&amp;CONTEXT_ROW=1&amp;CONTEXT_COL=3&amp;CONTEXT_DTYP=D')" TargetMode="External" /><Relationship Id="rId92" Type="http://schemas.openxmlformats.org/officeDocument/2006/relationships/hyperlink" Target="javascript:showDetWin('/ewi/DcrTra?CONTEXT_FO=1&amp;CONTEXT_CS_IID=117871&amp;CONTEXT_DO_IID=942&amp;CONTEXT_STRUKT=A&amp;CONTEXT_FO=1&amp;CONTEXT_ROW=1&amp;CONTEXT_COL=4&amp;CONTEXT_DTYP=D')" TargetMode="External" /><Relationship Id="rId93" Type="http://schemas.openxmlformats.org/officeDocument/2006/relationships/hyperlink" Target="javascript:showDetWin('/ewi/DcrTra?CONTEXT_FO=1&amp;CONTEXT_CS_IID=117871&amp;CONTEXT_DO_IID=942&amp;CONTEXT_STRUKT=A&amp;CONTEXT_FO=1&amp;CONTEXT_ROW=1&amp;CONTEXT_COL=8&amp;CONTEXT_DTYP=D')" TargetMode="External" /><Relationship Id="rId94" Type="http://schemas.openxmlformats.org/officeDocument/2006/relationships/hyperlink" Target="javascript:showDetWin('/ewi/DcrTra?CONTEXT_FO=1&amp;CONTEXT_CS_IID=117871&amp;CONTEXT_DO_IID=942&amp;CONTEXT_STRUKT=A&amp;CONTEXT_FO=1&amp;CONTEXT_ROW=1&amp;CONTEXT_COL=10&amp;CONTEXT_DTYP=D')" TargetMode="External" /><Relationship Id="rId95" Type="http://schemas.openxmlformats.org/officeDocument/2006/relationships/hyperlink" Target="javascript:showDetWin('/ewi/DcrTra?CONTEXT_FO=1&amp;CONTEXT_CS_IID=117871&amp;CONTEXT_DO_IID=942&amp;CONTEXT_STRUKT=A&amp;CONTEXT_FO=1&amp;CONTEXT_ROW=1&amp;CONTEXT_COL=11&amp;CONTEXT_DTYP=C')" TargetMode="External" /><Relationship Id="rId96" Type="http://schemas.openxmlformats.org/officeDocument/2006/relationships/hyperlink" Target="javascript:showDetWin('/ewi/DcrTra?CONTEXT_FO=1&amp;CONTEXT_CS_IID=117871&amp;CONTEXT_DO_IID=942&amp;CONTEXT_STRUKT=A&amp;CONTEXT_FO=1&amp;CONTEXT_ROW=1&amp;CONTEXT_COL=12&amp;CONTEXT_DTYP=C')" TargetMode="External" /><Relationship Id="rId97" Type="http://schemas.openxmlformats.org/officeDocument/2006/relationships/hyperlink" Target="javascript:showDetWin('/ewi/DoPo?CONTEXT_FO=1&amp;CONTEXT_CS_IID=117625&amp;CONTEXT_DO_IID=943&amp;CONTEXT_STRUKT=A')" TargetMode="External" /><Relationship Id="rId98" Type="http://schemas.openxmlformats.org/officeDocument/2006/relationships/hyperlink" Target="javascript:showDetWin('/ewi/DcrTra?CONTEXT_FO=1&amp;CONTEXT_CS_IID=117625&amp;CONTEXT_DO_IID=943&amp;CONTEXT_STRUKT=A&amp;CONTEXT_FO=1&amp;CONTEXT_ROW=1&amp;CONTEXT_COL=2&amp;CONTEXT_DTYP=D')" TargetMode="External" /><Relationship Id="rId99" Type="http://schemas.openxmlformats.org/officeDocument/2006/relationships/hyperlink" Target="javascript:showDetWin('/ewi/DcrTra?CONTEXT_FO=1&amp;CONTEXT_CS_IID=117625&amp;CONTEXT_DO_IID=943&amp;CONTEXT_STRUKT=A&amp;CONTEXT_FO=1&amp;CONTEXT_ROW=1&amp;CONTEXT_COL=6&amp;CONTEXT_DTYP=D')" TargetMode="External" /><Relationship Id="rId100" Type="http://schemas.openxmlformats.org/officeDocument/2006/relationships/hyperlink" Target="javascript:showDetWin('/ewi/DcrTra?CONTEXT_FO=1&amp;CONTEXT_CS_IID=117625&amp;CONTEXT_DO_IID=943&amp;CONTEXT_STRUKT=A&amp;CONTEXT_FO=1&amp;CONTEXT_ROW=1&amp;CONTEXT_COL=7&amp;CONTEXT_DTYP=D')" TargetMode="External" /><Relationship Id="rId101" Type="http://schemas.openxmlformats.org/officeDocument/2006/relationships/hyperlink" Target="javascript:showDetWin('/ewi/DcrTra?CONTEXT_FO=1&amp;CONTEXT_CS_IID=117625&amp;CONTEXT_DO_IID=943&amp;CONTEXT_STRUKT=A&amp;CONTEXT_FO=1&amp;CONTEXT_ROW=1&amp;CONTEXT_COL=9&amp;CONTEXT_DTYP=D')" TargetMode="External" /><Relationship Id="rId102" Type="http://schemas.openxmlformats.org/officeDocument/2006/relationships/hyperlink" Target="javascript:showDetWin('/ewi/DcrTra?CONTEXT_FO=1&amp;CONTEXT_CS_IID=117625&amp;CONTEXT_DO_IID=943&amp;CONTEXT_STRUKT=A&amp;CONTEXT_FO=1&amp;CONTEXT_ROW=1&amp;CONTEXT_COL=10&amp;CONTEXT_DTYP=C')" TargetMode="External" /><Relationship Id="rId103" Type="http://schemas.openxmlformats.org/officeDocument/2006/relationships/hyperlink" Target="javascript:showDetWin('/ewi/DoPo?CONTEXT_FO=1&amp;CONTEXT_CS_IID=124720&amp;CONTEXT_DO_IID=944&amp;CONTEXT_STRUKT=A')" TargetMode="External" /><Relationship Id="rId104" Type="http://schemas.openxmlformats.org/officeDocument/2006/relationships/hyperlink" Target="javascript:showDetWin('/ewi/DcrTra?CONTEXT_FO=1&amp;CONTEXT_CS_IID=124720&amp;CONTEXT_DO_IID=944&amp;CONTEXT_STRUKT=A&amp;CONTEXT_FO=1&amp;CONTEXT_ROW=1&amp;CONTEXT_COL=2&amp;CONTEXT_DTYP=D')" TargetMode="External" /><Relationship Id="rId105" Type="http://schemas.openxmlformats.org/officeDocument/2006/relationships/hyperlink" Target="javascript:showDetWin('/ewi/DcrTra?CONTEXT_FO=1&amp;CONTEXT_CS_IID=124720&amp;CONTEXT_DO_IID=944&amp;CONTEXT_STRUKT=A&amp;CONTEXT_FO=1&amp;CONTEXT_ROW=1&amp;CONTEXT_COL=3&amp;CONTEXT_DTYP=D')" TargetMode="External" /><Relationship Id="rId106" Type="http://schemas.openxmlformats.org/officeDocument/2006/relationships/hyperlink" Target="javascript:showDetWin('/ewi/DcrTra?CONTEXT_FO=1&amp;CONTEXT_CS_IID=124720&amp;CONTEXT_DO_IID=944&amp;CONTEXT_STRUKT=A&amp;CONTEXT_FO=1&amp;CONTEXT_ROW=1&amp;CONTEXT_COL=4&amp;CONTEXT_DTYP=D')" TargetMode="External" /><Relationship Id="rId107" Type="http://schemas.openxmlformats.org/officeDocument/2006/relationships/hyperlink" Target="javascript:showDetWin('/ewi/DcrTra?CONTEXT_FO=1&amp;CONTEXT_CS_IID=124720&amp;CONTEXT_DO_IID=944&amp;CONTEXT_STRUKT=A&amp;CONTEXT_FO=1&amp;CONTEXT_ROW=1&amp;CONTEXT_COL=5&amp;CONTEXT_DTYP=D')" TargetMode="External" /><Relationship Id="rId108" Type="http://schemas.openxmlformats.org/officeDocument/2006/relationships/hyperlink" Target="javascript:showDetWin('/ewi/DcrTra?CONTEXT_FO=1&amp;CONTEXT_CS_IID=124720&amp;CONTEXT_DO_IID=944&amp;CONTEXT_STRUKT=A&amp;CONTEXT_FO=1&amp;CONTEXT_ROW=1&amp;CONTEXT_COL=6&amp;CONTEXT_DTYP=D')" TargetMode="External" /><Relationship Id="rId109" Type="http://schemas.openxmlformats.org/officeDocument/2006/relationships/hyperlink" Target="javascript:showDetWin('/ewi/DcrTra?CONTEXT_FO=1&amp;CONTEXT_CS_IID=124720&amp;CONTEXT_DO_IID=944&amp;CONTEXT_STRUKT=A&amp;CONTEXT_FO=1&amp;CONTEXT_ROW=1&amp;CONTEXT_COL=7&amp;CONTEXT_DTYP=D')" TargetMode="External" /><Relationship Id="rId110" Type="http://schemas.openxmlformats.org/officeDocument/2006/relationships/hyperlink" Target="javascript:showDetWin('/ewi/DcrTra?CONTEXT_FO=1&amp;CONTEXT_CS_IID=124720&amp;CONTEXT_DO_IID=944&amp;CONTEXT_STRUKT=A&amp;CONTEXT_FO=1&amp;CONTEXT_ROW=1&amp;CONTEXT_COL=8&amp;CONTEXT_DTYP=D')" TargetMode="External" /><Relationship Id="rId111" Type="http://schemas.openxmlformats.org/officeDocument/2006/relationships/hyperlink" Target="javascript:showDetWin('/ewi/DcrTra?CONTEXT_FO=1&amp;CONTEXT_CS_IID=124720&amp;CONTEXT_DO_IID=944&amp;CONTEXT_STRUKT=A&amp;CONTEXT_FO=1&amp;CONTEXT_ROW=1&amp;CONTEXT_COL=9&amp;CONTEXT_DTYP=D')" TargetMode="External" /><Relationship Id="rId112" Type="http://schemas.openxmlformats.org/officeDocument/2006/relationships/hyperlink" Target="javascript:showDetWin('/ewi/DcrTra?CONTEXT_FO=1&amp;CONTEXT_CS_IID=124720&amp;CONTEXT_DO_IID=944&amp;CONTEXT_STRUKT=A&amp;CONTEXT_FO=1&amp;CONTEXT_ROW=1&amp;CONTEXT_COL=10&amp;CONTEXT_DTYP=D')" TargetMode="External" /><Relationship Id="rId113" Type="http://schemas.openxmlformats.org/officeDocument/2006/relationships/hyperlink" Target="javascript:showDetWin('/ewi/DcrTra?CONTEXT_FO=1&amp;CONTEXT_CS_IID=124720&amp;CONTEXT_DO_IID=944&amp;CONTEXT_STRUKT=A&amp;CONTEXT_FO=1&amp;CONTEXT_ROW=1&amp;CONTEXT_COL=12&amp;CONTEXT_DTYP=D')" TargetMode="External" /><Relationship Id="rId114" Type="http://schemas.openxmlformats.org/officeDocument/2006/relationships/hyperlink" Target="javascript:showDetWin('/ewi/DcrTra?CONTEXT_FO=1&amp;CONTEXT_CS_IID=124720&amp;CONTEXT_DO_IID=944&amp;CONTEXT_STRUKT=A&amp;CONTEXT_FO=1&amp;CONTEXT_ROW=1&amp;CONTEXT_COL=13&amp;CONTEXT_DTYP=C')" TargetMode="External" /><Relationship Id="rId115" Type="http://schemas.openxmlformats.org/officeDocument/2006/relationships/hyperlink" Target="javascript:showDetWin('/ewi/DcrTra?CONTEXT_FO=1&amp;CONTEXT_CS_IID=124720&amp;CONTEXT_DO_IID=944&amp;CONTEXT_STRUKT=A&amp;CONTEXT_FO=1&amp;CONTEXT_ROW=1&amp;CONTEXT_COL=14&amp;CONTEXT_DTYP=C')" TargetMode="External" /><Relationship Id="rId116" Type="http://schemas.openxmlformats.org/officeDocument/2006/relationships/hyperlink" Target="javascript:showDetWin('/ewi/DoPo?CONTEXT_FO=1&amp;CONTEXT_CS_IID=117490&amp;CONTEXT_DO_IID=6208&amp;CONTEXT_STRUKT=A')" TargetMode="External" /><Relationship Id="rId117" Type="http://schemas.openxmlformats.org/officeDocument/2006/relationships/hyperlink" Target="javascript:showDetWin('/ewi/DcrTra?CONTEXT_FO=1&amp;CONTEXT_CS_IID=117490&amp;CONTEXT_DO_IID=6208&amp;CONTEXT_STRUKT=A&amp;CONTEXT_FO=1&amp;CONTEXT_ROW=2&amp;CONTEXT_COL=1&amp;CONTEXT_DTYP=D')" TargetMode="External" /><Relationship Id="rId118" Type="http://schemas.openxmlformats.org/officeDocument/2006/relationships/hyperlink" Target="javascript:showDetWin('/ewi/DcrTra?CONTEXT_FO=1&amp;CONTEXT_CS_IID=117490&amp;CONTEXT_DO_IID=6208&amp;CONTEXT_STRUKT=A&amp;CONTEXT_FO=1&amp;CONTEXT_ROW=2&amp;CONTEXT_COL=2&amp;CONTEXT_DTYP=D')" TargetMode="External" /><Relationship Id="rId119" Type="http://schemas.openxmlformats.org/officeDocument/2006/relationships/hyperlink" Target="javascript:showDetWin('/ewi/DcrTra?CONTEXT_FO=1&amp;CONTEXT_CS_IID=117490&amp;CONTEXT_DO_IID=6208&amp;CONTEXT_STRUKT=A&amp;CONTEXT_FO=1&amp;CONTEXT_ROW=2&amp;CONTEXT_COL=3&amp;CONTEXT_DTYP=D')" TargetMode="External" /><Relationship Id="rId120" Type="http://schemas.openxmlformats.org/officeDocument/2006/relationships/hyperlink" Target="javascript:showDetWin('/ewi/DcrTra?CONTEXT_FO=1&amp;CONTEXT_CS_IID=117490&amp;CONTEXT_DO_IID=6208&amp;CONTEXT_STRUKT=A&amp;CONTEXT_FO=1&amp;CONTEXT_ROW=2&amp;CONTEXT_COL=4&amp;CONTEXT_DTYP=D')" TargetMode="External" /><Relationship Id="rId121" Type="http://schemas.openxmlformats.org/officeDocument/2006/relationships/hyperlink" Target="javascript:showDetWin('/ewi/DcrTra?CONTEXT_FO=1&amp;CONTEXT_CS_IID=117490&amp;CONTEXT_DO_IID=6208&amp;CONTEXT_STRUKT=A&amp;CONTEXT_FO=1&amp;CONTEXT_ROW=2&amp;CONTEXT_COL=5&amp;CONTEXT_DTYP=D')" TargetMode="External" /><Relationship Id="rId122" Type="http://schemas.openxmlformats.org/officeDocument/2006/relationships/hyperlink" Target="javascript:showDetWin('/ewi/DcrTra?CONTEXT_FO=1&amp;CONTEXT_CS_IID=117490&amp;CONTEXT_DO_IID=6208&amp;CONTEXT_STRUKT=A&amp;CONTEXT_FO=1&amp;CONTEXT_ROW=2&amp;CONTEXT_COL=6&amp;CONTEXT_DTYP=D')" TargetMode="External" /><Relationship Id="rId123" Type="http://schemas.openxmlformats.org/officeDocument/2006/relationships/hyperlink" Target="javascript:showDetWin('/ewi/DcrTra?CONTEXT_FO=1&amp;CONTEXT_CS_IID=117490&amp;CONTEXT_DO_IID=6208&amp;CONTEXT_STRUKT=A&amp;CONTEXT_FO=1&amp;CONTEXT_ROW=1&amp;CONTEXT_COL=7&amp;CONTEXT_DTYP=C')" TargetMode="External" /><Relationship Id="rId124" Type="http://schemas.openxmlformats.org/officeDocument/2006/relationships/hyperlink" Target="javascript:showDetWin('/ewi/DcrTra?CONTEXT_FO=1&amp;CONTEXT_CS_IID=117490&amp;CONTEXT_DO_IID=6208&amp;CONTEXT_STRUKT=A&amp;CONTEXT_FO=1&amp;CONTEXT_ROW=1&amp;CONTEXT_COL=8&amp;CONTEXT_DTYP=C')" TargetMode="External" /><Relationship Id="rId125" Type="http://schemas.openxmlformats.org/officeDocument/2006/relationships/hyperlink" Target="javascript:showDetWin('/ewi/DoPo?CONTEXT_FO=1&amp;CONTEXT_CS_IID=120951&amp;CONTEXT_DO_IID=950&amp;CONTEXT_STRUKT=A')" TargetMode="External" /><Relationship Id="rId126" Type="http://schemas.openxmlformats.org/officeDocument/2006/relationships/hyperlink" Target="javascript:showDetWin('/ewi/DcrTra?CONTEXT_FO=1&amp;CONTEXT_CS_IID=120951&amp;CONTEXT_DO_IID=950&amp;CONTEXT_STRUKT=A&amp;CONTEXT_FO=1&amp;CONTEXT_ROW=1&amp;CONTEXT_COL=1&amp;CONTEXT_DTYP=D')" TargetMode="External" /><Relationship Id="rId127" Type="http://schemas.openxmlformats.org/officeDocument/2006/relationships/hyperlink" Target="javascript:showDetWin('/ewi/DcrTra?CONTEXT_FO=1&amp;CONTEXT_CS_IID=120951&amp;CONTEXT_DO_IID=950&amp;CONTEXT_STRUKT=A&amp;CONTEXT_FO=1&amp;CONTEXT_ROW=1&amp;CONTEXT_COL=2&amp;CONTEXT_DTYP=D')" TargetMode="External" /><Relationship Id="rId128" Type="http://schemas.openxmlformats.org/officeDocument/2006/relationships/hyperlink" Target="javascript:showDetWin('/ewi/DcrTra?CONTEXT_FO=1&amp;CONTEXT_CS_IID=120951&amp;CONTEXT_DO_IID=950&amp;CONTEXT_STRUKT=A&amp;CONTEXT_FO=1&amp;CONTEXT_ROW=1&amp;CONTEXT_COL=3&amp;CONTEXT_DTYP=D')" TargetMode="External" /><Relationship Id="rId129" Type="http://schemas.openxmlformats.org/officeDocument/2006/relationships/hyperlink" Target="javascript:showDetWin('/ewi/DcrTra?CONTEXT_FO=1&amp;CONTEXT_CS_IID=120951&amp;CONTEXT_DO_IID=950&amp;CONTEXT_STRUKT=A&amp;CONTEXT_FO=1&amp;CONTEXT_ROW=1&amp;CONTEXT_COL=4&amp;CONTEXT_DTYP=D')" TargetMode="External" /><Relationship Id="rId130" Type="http://schemas.openxmlformats.org/officeDocument/2006/relationships/hyperlink" Target="javascript:showDetWin('/ewi/DcrTra?CONTEXT_FO=1&amp;CONTEXT_CS_IID=120951&amp;CONTEXT_DO_IID=950&amp;CONTEXT_STRUKT=A&amp;CONTEXT_FO=1&amp;CONTEXT_ROW=1&amp;CONTEXT_COL=5&amp;CONTEXT_DTYP=D')" TargetMode="External" /><Relationship Id="rId131" Type="http://schemas.openxmlformats.org/officeDocument/2006/relationships/hyperlink" Target="javascript:showDetWin('/ewi/DcrTra?CONTEXT_FO=1&amp;CONTEXT_CS_IID=120951&amp;CONTEXT_DO_IID=950&amp;CONTEXT_STRUKT=A&amp;CONTEXT_FO=1&amp;CONTEXT_ROW=1&amp;CONTEXT_COL=6&amp;CONTEXT_DTYP=D')" TargetMode="External" /><Relationship Id="rId132" Type="http://schemas.openxmlformats.org/officeDocument/2006/relationships/hyperlink" Target="javascript:showDetWin('/ewi/DcrTra?CONTEXT_FO=1&amp;CONTEXT_CS_IID=120951&amp;CONTEXT_DO_IID=950&amp;CONTEXT_STRUKT=A&amp;CONTEXT_FO=1&amp;CONTEXT_ROW=1&amp;CONTEXT_COL=7&amp;CONTEXT_DTYP=D')" TargetMode="External" /><Relationship Id="rId133" Type="http://schemas.openxmlformats.org/officeDocument/2006/relationships/hyperlink" Target="javascript:showDetWin('/ewi/DcrTra?CONTEXT_FO=1&amp;CONTEXT_CS_IID=120951&amp;CONTEXT_DO_IID=950&amp;CONTEXT_STRUKT=A&amp;CONTEXT_FO=1&amp;CONTEXT_ROW=1&amp;CONTEXT_COL=8&amp;CONTEXT_DTYP=D')" TargetMode="External" /><Relationship Id="rId134" Type="http://schemas.openxmlformats.org/officeDocument/2006/relationships/hyperlink" Target="javascript:showDetWin('/ewi/DcrTra?CONTEXT_FO=1&amp;CONTEXT_CS_IID=120951&amp;CONTEXT_DO_IID=950&amp;CONTEXT_STRUKT=A&amp;CONTEXT_FO=1&amp;CONTEXT_ROW=1&amp;CONTEXT_COL=9&amp;CONTEXT_DTYP=D')" TargetMode="External" /><Relationship Id="rId135" Type="http://schemas.openxmlformats.org/officeDocument/2006/relationships/hyperlink" Target="javascript:showDetWin('/ewi/DcrTra?CONTEXT_FO=1&amp;CONTEXT_CS_IID=120951&amp;CONTEXT_DO_IID=950&amp;CONTEXT_STRUKT=A&amp;CONTEXT_FO=1&amp;CONTEXT_ROW=1&amp;CONTEXT_COL=10&amp;CONTEXT_DTYP=C')" TargetMode="External" /><Relationship Id="rId136" Type="http://schemas.openxmlformats.org/officeDocument/2006/relationships/hyperlink" Target="javascript:showDetWin('/ewi/DcrTra?CONTEXT_FO=1&amp;CONTEXT_CS_IID=120951&amp;CONTEXT_DO_IID=950&amp;CONTEXT_STRUKT=A&amp;CONTEXT_FO=1&amp;CONTEXT_ROW=1&amp;CONTEXT_COL=11&amp;CONTEXT_DTYP=C')" TargetMode="External" /><Relationship Id="rId137" Type="http://schemas.openxmlformats.org/officeDocument/2006/relationships/hyperlink" Target="javascript:showDetWin('/ewi/DcrTra?CONTEXT_FO=1&amp;CONTEXT_CS_IID=120951&amp;CONTEXT_DO_IID=950&amp;CONTEXT_STRUKT=A&amp;CONTEXT_FO=1&amp;CONTEXT_ROW=1&amp;CONTEXT_COL=12&amp;CONTEXT_DTYP=C')" TargetMode="External" /><Relationship Id="rId138" Type="http://schemas.openxmlformats.org/officeDocument/2006/relationships/hyperlink" Target="javascript:showDetWin('/ewi/DcrTra?CONTEXT_FO=1&amp;CONTEXT_CS_IID=120951&amp;CONTEXT_DO_IID=950&amp;CONTEXT_STRUKT=A&amp;CONTEXT_FO=1&amp;CONTEXT_ROW=1&amp;CONTEXT_COL=13&amp;CONTEXT_DTYP=C')" TargetMode="External" /><Relationship Id="rId139" Type="http://schemas.openxmlformats.org/officeDocument/2006/relationships/hyperlink" Target="javascript:showDetWin('/ewi/DcrTra?CONTEXT_FO=1&amp;CONTEXT_CS_IID=120951&amp;CONTEXT_DO_IID=950&amp;CONTEXT_STRUKT=A&amp;CONTEXT_FO=1&amp;CONTEXT_ROW=1&amp;CONTEXT_COL=14&amp;CONTEXT_DTYP=C')" TargetMode="External" /><Relationship Id="rId140" Type="http://schemas.openxmlformats.org/officeDocument/2006/relationships/hyperlink" Target="javascript:showDetWin('/ewi/DcrTra?CONTEXT_FO=1&amp;CONTEXT_CS_IID=120951&amp;CONTEXT_DO_IID=950&amp;CONTEXT_STRUKT=A&amp;CONTEXT_FO=1&amp;CONTEXT_ROW=1&amp;CONTEXT_COL=15&amp;CONTEXT_DTYP=C')" TargetMode="External" /><Relationship Id="rId141" Type="http://schemas.openxmlformats.org/officeDocument/2006/relationships/drawing" Target="../drawings/drawing1.xml" /><Relationship Id="rId1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H312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9.140625" style="7" customWidth="1"/>
    <col min="2" max="2" width="41.8515625" style="0" customWidth="1"/>
    <col min="3" max="3" width="12.7109375" style="0" customWidth="1"/>
    <col min="4" max="4" width="16.8515625" style="0" customWidth="1"/>
    <col min="5" max="5" width="10.8515625" style="0" bestFit="1" customWidth="1"/>
    <col min="6" max="6" width="16.7109375" style="0" customWidth="1"/>
    <col min="7" max="7" width="10.00390625" style="0" bestFit="1" customWidth="1"/>
    <col min="8" max="8" width="7.7109375" style="0" customWidth="1"/>
    <col min="9" max="9" width="10.00390625" style="0" bestFit="1" customWidth="1"/>
    <col min="10" max="10" width="14.57421875" style="0" customWidth="1"/>
    <col min="11" max="11" width="23.00390625" style="0" customWidth="1"/>
    <col min="12" max="12" width="13.7109375" style="0" customWidth="1"/>
    <col min="13" max="13" width="12.421875" style="0" bestFit="1" customWidth="1"/>
    <col min="15" max="15" width="9.28125" style="0" bestFit="1" customWidth="1"/>
    <col min="17" max="17" width="9.28125" style="0" bestFit="1" customWidth="1"/>
    <col min="19" max="19" width="9.28125" style="0" bestFit="1" customWidth="1"/>
    <col min="21" max="21" width="9.28125" style="0" bestFit="1" customWidth="1"/>
    <col min="23" max="23" width="9.28125" style="0" bestFit="1" customWidth="1"/>
    <col min="25" max="25" width="9.28125" style="0" bestFit="1" customWidth="1"/>
    <col min="27" max="27" width="9.28125" style="0" bestFit="1" customWidth="1"/>
    <col min="29" max="29" width="9.28125" style="0" bestFit="1" customWidth="1"/>
    <col min="31" max="31" width="9.28125" style="0" bestFit="1" customWidth="1"/>
  </cols>
  <sheetData>
    <row r="1" spans="1:2" ht="12.75">
      <c r="A1" s="48" t="s">
        <v>3</v>
      </c>
      <c r="B1" s="35"/>
    </row>
    <row r="2" spans="1:34" ht="12.75">
      <c r="A2" s="49"/>
      <c r="B2" s="36"/>
      <c r="C2" s="36"/>
      <c r="D2" s="36"/>
      <c r="E2" s="3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2.75">
      <c r="A3" s="50"/>
      <c r="B3" s="39" t="s">
        <v>4</v>
      </c>
      <c r="C3" s="37"/>
      <c r="D3" s="37"/>
      <c r="E3" s="40" t="s">
        <v>5</v>
      </c>
      <c r="F3" s="40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12.75">
      <c r="A4" s="50"/>
      <c r="B4" s="35"/>
      <c r="C4" s="37"/>
      <c r="D4" s="37"/>
      <c r="E4" s="41"/>
      <c r="F4" s="4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12.75">
      <c r="A5" s="50"/>
      <c r="B5" s="39" t="s">
        <v>6</v>
      </c>
      <c r="C5" s="37"/>
      <c r="D5" s="37"/>
      <c r="E5" s="40">
        <v>61858374</v>
      </c>
      <c r="F5" s="40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ht="12.75">
      <c r="A6" s="50"/>
      <c r="B6" s="35"/>
      <c r="C6" s="37"/>
      <c r="D6" s="37"/>
      <c r="E6" s="41"/>
      <c r="F6" s="41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12.75">
      <c r="A7" s="50"/>
      <c r="B7" s="39" t="s">
        <v>7</v>
      </c>
      <c r="C7" s="37"/>
      <c r="D7" s="37"/>
      <c r="E7" s="40" t="s">
        <v>8</v>
      </c>
      <c r="F7" s="4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ht="12.75">
      <c r="A8" s="50"/>
      <c r="B8" s="35"/>
      <c r="C8" s="37"/>
      <c r="D8" s="37"/>
      <c r="E8" s="41"/>
      <c r="F8" s="4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 ht="12.75">
      <c r="A9" s="50"/>
      <c r="B9" s="39" t="s">
        <v>9</v>
      </c>
      <c r="C9" s="37"/>
      <c r="D9" s="37"/>
      <c r="E9" s="40">
        <v>11721</v>
      </c>
      <c r="F9" s="4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ht="12.75">
      <c r="A10" s="50"/>
      <c r="B10" s="35"/>
      <c r="C10" s="37"/>
      <c r="D10" s="37"/>
      <c r="E10" s="41"/>
      <c r="F10" s="41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ht="12.75">
      <c r="A11" s="50"/>
      <c r="B11" s="39" t="s">
        <v>10</v>
      </c>
      <c r="C11" s="37"/>
      <c r="D11" s="37"/>
      <c r="E11" s="40" t="s">
        <v>11</v>
      </c>
      <c r="F11" s="40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12.75">
      <c r="A12" s="50"/>
      <c r="B12" s="35"/>
      <c r="C12" s="37"/>
      <c r="D12" s="37"/>
      <c r="E12" s="41"/>
      <c r="F12" s="41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ht="12.75">
      <c r="A13" s="50"/>
      <c r="B13" s="39" t="s">
        <v>12</v>
      </c>
      <c r="C13" s="37"/>
      <c r="D13" s="37"/>
      <c r="E13" s="40">
        <v>224346111</v>
      </c>
      <c r="F13" s="4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ht="12.75">
      <c r="A14" s="50"/>
      <c r="B14" s="35"/>
      <c r="C14" s="37"/>
      <c r="D14" s="37"/>
      <c r="E14" s="41"/>
      <c r="F14" s="41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ht="12.75">
      <c r="A15" s="50"/>
      <c r="B15" s="39" t="s">
        <v>13</v>
      </c>
      <c r="C15" s="37"/>
      <c r="D15" s="37"/>
      <c r="E15" s="40">
        <v>224346110</v>
      </c>
      <c r="F15" s="4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2.75">
      <c r="A16" s="50"/>
      <c r="B16" s="35"/>
      <c r="C16" s="37"/>
      <c r="D16" s="37"/>
      <c r="E16" s="41"/>
      <c r="F16" s="41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2.75">
      <c r="A17" s="50"/>
      <c r="B17" s="39" t="s">
        <v>14</v>
      </c>
      <c r="C17" s="37"/>
      <c r="D17" s="37"/>
      <c r="E17" s="40" t="s">
        <v>15</v>
      </c>
      <c r="F17" s="4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2.75">
      <c r="A18" s="50"/>
      <c r="B18" s="35"/>
      <c r="C18" s="37"/>
      <c r="D18" s="37"/>
      <c r="E18" s="41"/>
      <c r="F18" s="4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ht="12.75">
      <c r="A19" s="50"/>
      <c r="B19" s="39" t="s">
        <v>16</v>
      </c>
      <c r="C19" s="37"/>
      <c r="D19" s="37"/>
      <c r="E19" s="40" t="s">
        <v>17</v>
      </c>
      <c r="F19" s="40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ht="12.75">
      <c r="A20" s="50"/>
      <c r="B20" s="35"/>
      <c r="C20" s="37"/>
      <c r="D20" s="37"/>
      <c r="E20" s="41"/>
      <c r="F20" s="41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34" ht="12.75">
      <c r="A21" s="50"/>
      <c r="B21" s="39" t="s">
        <v>18</v>
      </c>
      <c r="C21" s="37"/>
      <c r="D21" s="37"/>
      <c r="E21" s="40" t="s">
        <v>8</v>
      </c>
      <c r="F21" s="40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ht="12.75">
      <c r="A22" s="50"/>
      <c r="B22" s="35"/>
      <c r="C22" s="37"/>
      <c r="D22" s="37"/>
      <c r="E22" s="41"/>
      <c r="F22" s="41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ht="12.75">
      <c r="A23" s="50"/>
      <c r="B23" s="39" t="s">
        <v>19</v>
      </c>
      <c r="C23" s="37"/>
      <c r="D23" s="37"/>
      <c r="E23" s="40">
        <v>11721</v>
      </c>
      <c r="F23" s="40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34" ht="12.75">
      <c r="A24" s="50"/>
      <c r="B24" s="35"/>
      <c r="C24" s="37"/>
      <c r="D24" s="37"/>
      <c r="E24" s="41"/>
      <c r="F24" s="41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ht="12.75">
      <c r="A25" s="50"/>
      <c r="B25" s="39" t="s">
        <v>20</v>
      </c>
      <c r="C25" s="37"/>
      <c r="D25" s="37"/>
      <c r="E25" s="40" t="s">
        <v>11</v>
      </c>
      <c r="F25" s="40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ht="12.75">
      <c r="A26" s="50"/>
      <c r="B26" s="35"/>
      <c r="C26" s="37"/>
      <c r="D26" s="37"/>
      <c r="E26" s="41"/>
      <c r="F26" s="4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ht="12.75">
      <c r="A27" s="50"/>
      <c r="B27" s="39" t="s">
        <v>21</v>
      </c>
      <c r="C27" s="37"/>
      <c r="D27" s="37"/>
      <c r="E27" s="40" t="s">
        <v>22</v>
      </c>
      <c r="F27" s="40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ht="12.75">
      <c r="A28" s="50"/>
      <c r="B28" s="35"/>
      <c r="C28" s="37"/>
      <c r="D28" s="37"/>
      <c r="E28" s="41"/>
      <c r="F28" s="41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ht="12.75">
      <c r="A29" s="4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2" ht="12.75">
      <c r="A30" s="48" t="s">
        <v>23</v>
      </c>
      <c r="B30" s="35"/>
    </row>
    <row r="31" spans="1:34" ht="12.75">
      <c r="A31" s="49"/>
      <c r="B31" s="36"/>
      <c r="C31" s="36"/>
      <c r="D31" s="36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ht="12.75">
      <c r="A32" s="50"/>
      <c r="B32" s="39" t="s">
        <v>24</v>
      </c>
      <c r="C32" s="37"/>
      <c r="D32" s="37"/>
      <c r="E32" s="41"/>
      <c r="F32" s="4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ht="12.75">
      <c r="A33" s="50"/>
      <c r="B33" s="39" t="s">
        <v>25</v>
      </c>
      <c r="C33" s="37"/>
      <c r="D33" s="37"/>
      <c r="E33" s="41"/>
      <c r="F33" s="41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ht="12.75">
      <c r="A34" s="50"/>
      <c r="B34" s="39" t="s">
        <v>26</v>
      </c>
      <c r="C34" s="37"/>
      <c r="D34" s="37"/>
      <c r="E34" s="41"/>
      <c r="F34" s="41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ht="12.75">
      <c r="A35" s="50"/>
      <c r="B35" s="39" t="s">
        <v>27</v>
      </c>
      <c r="C35" s="37"/>
      <c r="D35" s="37"/>
      <c r="E35" s="41"/>
      <c r="F35" s="41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ht="12.75">
      <c r="A36" s="50"/>
      <c r="B36" s="39" t="s">
        <v>28</v>
      </c>
      <c r="C36" s="37"/>
      <c r="D36" s="37"/>
      <c r="E36" s="41"/>
      <c r="F36" s="41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ht="12.75">
      <c r="A37" s="50"/>
      <c r="B37" s="39" t="s">
        <v>29</v>
      </c>
      <c r="C37" s="37"/>
      <c r="D37" s="37"/>
      <c r="E37" s="41"/>
      <c r="F37" s="41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ht="12.75">
      <c r="A38" s="50"/>
      <c r="B38" s="39" t="s">
        <v>30</v>
      </c>
      <c r="C38" s="37"/>
      <c r="D38" s="37"/>
      <c r="E38" s="41"/>
      <c r="F38" s="41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12.75">
      <c r="A39" s="50"/>
      <c r="B39" s="39" t="s">
        <v>31</v>
      </c>
      <c r="C39" s="37"/>
      <c r="D39" s="37"/>
      <c r="E39" s="41"/>
      <c r="F39" s="41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2.75">
      <c r="A40" s="50"/>
      <c r="B40" s="39" t="s">
        <v>32</v>
      </c>
      <c r="C40" s="37"/>
      <c r="D40" s="37"/>
      <c r="E40" s="41"/>
      <c r="F40" s="41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12.75">
      <c r="A41" s="4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2" ht="12.75">
      <c r="A42" s="48" t="s">
        <v>33</v>
      </c>
      <c r="B42" s="35"/>
    </row>
    <row r="43" spans="1:33" ht="12.75">
      <c r="A43" s="49"/>
      <c r="B43" s="36"/>
      <c r="C43" s="36"/>
      <c r="D43" s="36"/>
      <c r="E43" s="39" t="s">
        <v>34</v>
      </c>
      <c r="F43" s="35"/>
      <c r="G43" s="39" t="s">
        <v>35</v>
      </c>
      <c r="H43" s="35"/>
      <c r="I43" s="39" t="s">
        <v>36</v>
      </c>
      <c r="J43" s="35"/>
      <c r="K43" s="39" t="s">
        <v>37</v>
      </c>
      <c r="L43" s="35"/>
      <c r="M43" s="39" t="s">
        <v>38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</row>
    <row r="44" spans="1:34" ht="12.75">
      <c r="A44" s="49"/>
      <c r="B44" s="36"/>
      <c r="C44" s="36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2.75">
      <c r="A45" s="50"/>
      <c r="B45" s="39" t="s">
        <v>200</v>
      </c>
      <c r="C45" s="37"/>
      <c r="D45" s="37"/>
      <c r="E45" s="40">
        <v>560000</v>
      </c>
      <c r="F45" s="40"/>
      <c r="G45" s="40">
        <v>560000</v>
      </c>
      <c r="H45" s="40"/>
      <c r="I45" s="40">
        <v>0</v>
      </c>
      <c r="J45" s="40"/>
      <c r="K45" s="40">
        <v>0</v>
      </c>
      <c r="L45" s="40"/>
      <c r="M45" s="40">
        <v>0</v>
      </c>
      <c r="N45" s="40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ht="12.75">
      <c r="A46" s="50"/>
      <c r="B46" s="35"/>
      <c r="C46" s="37"/>
      <c r="D46" s="37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ht="12.75">
      <c r="A47" s="50"/>
      <c r="B47" s="39" t="s">
        <v>39</v>
      </c>
      <c r="C47" s="37"/>
      <c r="D47" s="37"/>
      <c r="E47" s="40"/>
      <c r="F47" s="40"/>
      <c r="G47" s="40">
        <v>0</v>
      </c>
      <c r="H47" s="40"/>
      <c r="I47" s="40"/>
      <c r="J47" s="40"/>
      <c r="K47" s="40"/>
      <c r="L47" s="40"/>
      <c r="M47" s="40"/>
      <c r="N47" s="40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ht="12.75">
      <c r="A48" s="50"/>
      <c r="B48" s="35"/>
      <c r="C48" s="37"/>
      <c r="D48" s="37"/>
      <c r="E48" s="40"/>
      <c r="F48" s="40"/>
      <c r="G48" s="41"/>
      <c r="H48" s="41"/>
      <c r="I48" s="40"/>
      <c r="J48" s="40"/>
      <c r="K48" s="40"/>
      <c r="L48" s="40"/>
      <c r="M48" s="40"/>
      <c r="N48" s="40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ht="12.75">
      <c r="A49" s="50"/>
      <c r="B49" s="39" t="s">
        <v>40</v>
      </c>
      <c r="C49" s="37"/>
      <c r="D49" s="37"/>
      <c r="E49" s="40"/>
      <c r="F49" s="40"/>
      <c r="G49" s="40">
        <v>560000</v>
      </c>
      <c r="H49" s="40"/>
      <c r="I49" s="40"/>
      <c r="J49" s="40"/>
      <c r="K49" s="40"/>
      <c r="L49" s="40"/>
      <c r="M49" s="40"/>
      <c r="N49" s="40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ht="12.75">
      <c r="A50" s="50"/>
      <c r="B50" s="35"/>
      <c r="C50" s="37"/>
      <c r="D50" s="37"/>
      <c r="E50" s="40"/>
      <c r="F50" s="40"/>
      <c r="G50" s="41"/>
      <c r="H50" s="41"/>
      <c r="I50" s="40"/>
      <c r="J50" s="40"/>
      <c r="K50" s="40"/>
      <c r="L50" s="40"/>
      <c r="M50" s="40"/>
      <c r="N50" s="40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ht="12.75">
      <c r="A51" s="4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2" ht="12.75">
      <c r="A52" s="48" t="s">
        <v>41</v>
      </c>
      <c r="B52" s="35"/>
    </row>
    <row r="53" spans="1:34" ht="12.75">
      <c r="A53" s="49"/>
      <c r="B53" s="36"/>
      <c r="C53" s="36"/>
      <c r="D53" s="36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</row>
    <row r="54" spans="1:34" ht="12.75">
      <c r="A54" s="50"/>
      <c r="B54" s="39" t="s">
        <v>42</v>
      </c>
      <c r="C54" s="37"/>
      <c r="D54" s="37"/>
      <c r="E54" s="40">
        <v>560000</v>
      </c>
      <c r="F54" s="40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ht="12.75">
      <c r="A55" s="50"/>
      <c r="B55" s="35"/>
      <c r="C55" s="37"/>
      <c r="D55" s="37"/>
      <c r="E55" s="41"/>
      <c r="F55" s="4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ht="12.75">
      <c r="A56" s="50"/>
      <c r="B56" s="39" t="s">
        <v>43</v>
      </c>
      <c r="C56" s="37"/>
      <c r="D56" s="37"/>
      <c r="E56" s="40">
        <v>0</v>
      </c>
      <c r="F56" s="40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ht="12.75">
      <c r="A57" s="50"/>
      <c r="B57" s="35"/>
      <c r="C57" s="37"/>
      <c r="D57" s="37"/>
      <c r="E57" s="41"/>
      <c r="F57" s="4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12.75">
      <c r="A58" s="50"/>
      <c r="B58" s="39" t="s">
        <v>44</v>
      </c>
      <c r="C58" s="37"/>
      <c r="D58" s="37"/>
      <c r="E58" s="40">
        <v>560000</v>
      </c>
      <c r="F58" s="40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ht="12.75">
      <c r="A59" s="50"/>
      <c r="B59" s="35"/>
      <c r="C59" s="37"/>
      <c r="D59" s="37"/>
      <c r="E59" s="41"/>
      <c r="F59" s="41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ht="12.75">
      <c r="A60" s="4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</row>
    <row r="61" spans="1:2" ht="12.75">
      <c r="A61" s="48" t="s">
        <v>45</v>
      </c>
      <c r="B61" s="35"/>
    </row>
    <row r="62" spans="1:33" ht="25.5" customHeight="1">
      <c r="A62" s="49"/>
      <c r="B62" s="36"/>
      <c r="C62" s="36"/>
      <c r="D62" s="36"/>
      <c r="E62" s="39" t="s">
        <v>34</v>
      </c>
      <c r="F62" s="35"/>
      <c r="G62" s="39" t="s">
        <v>35</v>
      </c>
      <c r="H62" s="39"/>
      <c r="I62" s="35"/>
      <c r="J62" s="35"/>
      <c r="K62" s="39" t="s">
        <v>36</v>
      </c>
      <c r="L62" s="39"/>
      <c r="M62" s="35"/>
      <c r="N62" s="35"/>
      <c r="O62" s="39" t="s">
        <v>37</v>
      </c>
      <c r="P62" s="39"/>
      <c r="Q62" s="35"/>
      <c r="R62" s="35"/>
      <c r="S62" s="39" t="s">
        <v>38</v>
      </c>
      <c r="T62" s="39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1:33" ht="12.75">
      <c r="A63" s="49"/>
      <c r="B63" s="36"/>
      <c r="C63" s="36"/>
      <c r="D63" s="36"/>
      <c r="E63" s="39" t="s">
        <v>46</v>
      </c>
      <c r="F63" s="35"/>
      <c r="G63" s="39" t="s">
        <v>47</v>
      </c>
      <c r="H63" s="35"/>
      <c r="I63" s="39" t="s">
        <v>48</v>
      </c>
      <c r="J63" s="35"/>
      <c r="K63" s="39" t="s">
        <v>47</v>
      </c>
      <c r="L63" s="35"/>
      <c r="M63" s="39" t="s">
        <v>48</v>
      </c>
      <c r="N63" s="35"/>
      <c r="O63" s="39" t="s">
        <v>47</v>
      </c>
      <c r="P63" s="35"/>
      <c r="Q63" s="39" t="s">
        <v>48</v>
      </c>
      <c r="R63" s="35"/>
      <c r="S63" s="39" t="s">
        <v>47</v>
      </c>
      <c r="T63" s="35"/>
      <c r="U63" s="39" t="s">
        <v>48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1:34" ht="12.75">
      <c r="A64" s="49"/>
      <c r="B64" s="36"/>
      <c r="C64" s="36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</row>
    <row r="65" spans="1:34" ht="12.75">
      <c r="A65" s="50"/>
      <c r="B65" s="39" t="s">
        <v>49</v>
      </c>
      <c r="C65" s="37"/>
      <c r="D65" s="37"/>
      <c r="E65" s="40">
        <v>59</v>
      </c>
      <c r="F65" s="40"/>
      <c r="G65" s="40">
        <v>47</v>
      </c>
      <c r="H65" s="40"/>
      <c r="I65" s="40">
        <v>0</v>
      </c>
      <c r="J65" s="40"/>
      <c r="K65" s="40"/>
      <c r="L65" s="40"/>
      <c r="M65" s="40">
        <v>12</v>
      </c>
      <c r="N65" s="40"/>
      <c r="O65" s="40"/>
      <c r="P65" s="40"/>
      <c r="Q65" s="40">
        <v>0</v>
      </c>
      <c r="R65" s="40"/>
      <c r="S65" s="40"/>
      <c r="T65" s="40"/>
      <c r="U65" s="40">
        <v>0</v>
      </c>
      <c r="V65" s="40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ht="12.75">
      <c r="A66" s="50"/>
      <c r="B66" s="35"/>
      <c r="C66" s="37"/>
      <c r="D66" s="37"/>
      <c r="E66" s="41"/>
      <c r="F66" s="41"/>
      <c r="G66" s="41"/>
      <c r="H66" s="41"/>
      <c r="I66" s="41"/>
      <c r="J66" s="41"/>
      <c r="K66" s="40"/>
      <c r="L66" s="40"/>
      <c r="M66" s="41"/>
      <c r="N66" s="41"/>
      <c r="O66" s="40"/>
      <c r="P66" s="40"/>
      <c r="Q66" s="41"/>
      <c r="R66" s="41"/>
      <c r="S66" s="40"/>
      <c r="T66" s="40"/>
      <c r="U66" s="41"/>
      <c r="V66" s="41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ht="12.75">
      <c r="A67" s="50"/>
      <c r="B67" s="39" t="s">
        <v>50</v>
      </c>
      <c r="C67" s="37"/>
      <c r="D67" s="37"/>
      <c r="E67" s="40">
        <v>47</v>
      </c>
      <c r="F67" s="40"/>
      <c r="G67" s="40">
        <v>43</v>
      </c>
      <c r="H67" s="40"/>
      <c r="I67" s="40">
        <v>0</v>
      </c>
      <c r="J67" s="40"/>
      <c r="K67" s="40"/>
      <c r="L67" s="40"/>
      <c r="M67" s="40">
        <v>4</v>
      </c>
      <c r="N67" s="40"/>
      <c r="O67" s="40"/>
      <c r="P67" s="40"/>
      <c r="Q67" s="40">
        <v>0</v>
      </c>
      <c r="R67" s="40"/>
      <c r="S67" s="40"/>
      <c r="T67" s="40"/>
      <c r="U67" s="40">
        <v>0</v>
      </c>
      <c r="V67" s="40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ht="12.75">
      <c r="A68" s="50"/>
      <c r="B68" s="35"/>
      <c r="C68" s="37"/>
      <c r="D68" s="37"/>
      <c r="E68" s="41"/>
      <c r="F68" s="41"/>
      <c r="G68" s="41"/>
      <c r="H68" s="41"/>
      <c r="I68" s="41"/>
      <c r="J68" s="41"/>
      <c r="K68" s="40"/>
      <c r="L68" s="40"/>
      <c r="M68" s="41"/>
      <c r="N68" s="41"/>
      <c r="O68" s="40"/>
      <c r="P68" s="40"/>
      <c r="Q68" s="41"/>
      <c r="R68" s="41"/>
      <c r="S68" s="40"/>
      <c r="T68" s="40"/>
      <c r="U68" s="41"/>
      <c r="V68" s="41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ht="12.75">
      <c r="A69" s="4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:2" ht="12.75">
      <c r="A70" s="48" t="s">
        <v>51</v>
      </c>
      <c r="B70" s="35"/>
    </row>
    <row r="71" spans="1:33" ht="12.75">
      <c r="A71" s="49"/>
      <c r="B71" s="36"/>
      <c r="C71" s="36"/>
      <c r="D71" s="36"/>
      <c r="E71" s="36"/>
      <c r="F71" s="38"/>
      <c r="G71" s="39" t="s">
        <v>34</v>
      </c>
      <c r="H71" s="35"/>
      <c r="I71" s="39" t="s">
        <v>35</v>
      </c>
      <c r="J71" s="35"/>
      <c r="K71" s="39" t="s">
        <v>36</v>
      </c>
      <c r="L71" s="35"/>
      <c r="M71" s="39" t="s">
        <v>37</v>
      </c>
      <c r="N71" s="35"/>
      <c r="O71" s="39" t="s">
        <v>38</v>
      </c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</row>
    <row r="72" spans="1:34" ht="12.75">
      <c r="A72" s="49"/>
      <c r="B72" s="36"/>
      <c r="C72" s="36"/>
      <c r="D72" s="36"/>
      <c r="E72" s="36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</row>
    <row r="73" spans="1:34" ht="17.25" customHeight="1">
      <c r="A73" s="50"/>
      <c r="B73" s="39" t="s">
        <v>48</v>
      </c>
      <c r="C73" s="35"/>
      <c r="D73" s="39" t="s">
        <v>52</v>
      </c>
      <c r="E73" s="37"/>
      <c r="F73" s="37"/>
      <c r="G73" s="40">
        <v>1</v>
      </c>
      <c r="H73" s="40"/>
      <c r="I73" s="40">
        <v>0</v>
      </c>
      <c r="J73" s="40"/>
      <c r="K73" s="40">
        <v>1</v>
      </c>
      <c r="L73" s="40"/>
      <c r="M73" s="40">
        <v>0</v>
      </c>
      <c r="N73" s="40"/>
      <c r="O73" s="40">
        <v>0</v>
      </c>
      <c r="P73" s="40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34" ht="12.75">
      <c r="A74" s="50"/>
      <c r="B74" s="35"/>
      <c r="C74" s="35"/>
      <c r="D74" s="39"/>
      <c r="E74" s="37"/>
      <c r="F74" s="37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1:34" ht="12.75">
      <c r="A75" s="50"/>
      <c r="B75" s="39" t="s">
        <v>53</v>
      </c>
      <c r="C75" s="43"/>
      <c r="D75" s="43"/>
      <c r="E75" s="37"/>
      <c r="F75" s="37"/>
      <c r="G75" s="40">
        <v>0</v>
      </c>
      <c r="H75" s="40"/>
      <c r="I75" s="40"/>
      <c r="J75" s="40"/>
      <c r="K75" s="40">
        <v>0</v>
      </c>
      <c r="L75" s="40"/>
      <c r="M75" s="40">
        <v>0</v>
      </c>
      <c r="N75" s="40"/>
      <c r="O75" s="40">
        <v>0</v>
      </c>
      <c r="P75" s="40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 ht="12.75">
      <c r="A76" s="50"/>
      <c r="B76" s="35"/>
      <c r="C76" s="43"/>
      <c r="D76" s="43"/>
      <c r="E76" s="37"/>
      <c r="F76" s="37"/>
      <c r="G76" s="41"/>
      <c r="H76" s="41"/>
      <c r="I76" s="40"/>
      <c r="J76" s="40"/>
      <c r="K76" s="41"/>
      <c r="L76" s="41"/>
      <c r="M76" s="41"/>
      <c r="N76" s="41"/>
      <c r="O76" s="41"/>
      <c r="P76" s="41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 ht="12.75">
      <c r="A77" s="4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1:2" ht="12.75">
      <c r="A78" s="48" t="s">
        <v>54</v>
      </c>
      <c r="B78" s="35"/>
    </row>
    <row r="79" spans="1:33" ht="12.75">
      <c r="A79" s="49"/>
      <c r="B79" s="36"/>
      <c r="C79" s="39" t="s">
        <v>55</v>
      </c>
      <c r="D79" s="35"/>
      <c r="E79" s="39" t="s">
        <v>56</v>
      </c>
      <c r="F79" s="35"/>
      <c r="G79" s="39" t="s">
        <v>57</v>
      </c>
      <c r="H79" s="35"/>
      <c r="I79" s="39" t="s">
        <v>58</v>
      </c>
      <c r="J79" s="35"/>
      <c r="K79" s="39" t="s">
        <v>59</v>
      </c>
      <c r="L79" s="35"/>
      <c r="M79" s="39" t="s">
        <v>60</v>
      </c>
      <c r="N79" s="35"/>
      <c r="O79" s="39" t="s">
        <v>61</v>
      </c>
      <c r="P79" s="35"/>
      <c r="Q79" s="39" t="s">
        <v>62</v>
      </c>
      <c r="R79" s="35"/>
      <c r="S79" s="39" t="s">
        <v>63</v>
      </c>
      <c r="T79" s="35"/>
      <c r="U79" s="39" t="s">
        <v>64</v>
      </c>
      <c r="V79" s="35"/>
      <c r="W79" s="39" t="s">
        <v>65</v>
      </c>
      <c r="X79" s="35"/>
      <c r="Y79" s="39" t="s">
        <v>66</v>
      </c>
      <c r="Z79" s="35"/>
      <c r="AA79" s="35"/>
      <c r="AB79" s="35"/>
      <c r="AC79" s="35"/>
      <c r="AD79" s="35"/>
      <c r="AE79" s="35"/>
      <c r="AF79" s="35"/>
      <c r="AG79" s="35"/>
    </row>
    <row r="80" spans="1:34" ht="12.75">
      <c r="A80" s="49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8"/>
      <c r="AB80" s="38"/>
      <c r="AC80" s="38"/>
      <c r="AD80" s="38"/>
      <c r="AE80" s="38"/>
      <c r="AF80" s="38"/>
      <c r="AG80" s="38"/>
      <c r="AH80" s="38"/>
    </row>
    <row r="81" spans="1:34" ht="12.75">
      <c r="A81" s="51"/>
      <c r="B81" s="37"/>
      <c r="C81" s="40" t="s">
        <v>67</v>
      </c>
      <c r="D81" s="40"/>
      <c r="E81" s="40" t="s">
        <v>68</v>
      </c>
      <c r="F81" s="40"/>
      <c r="G81" s="40">
        <v>81106</v>
      </c>
      <c r="H81" s="40"/>
      <c r="I81" s="40" t="s">
        <v>69</v>
      </c>
      <c r="J81" s="40"/>
      <c r="K81" s="40">
        <v>421253000000</v>
      </c>
      <c r="L81" s="40"/>
      <c r="M81" s="40">
        <v>421253000000</v>
      </c>
      <c r="N81" s="40"/>
      <c r="O81" s="40" t="s">
        <v>70</v>
      </c>
      <c r="P81" s="40"/>
      <c r="Q81" s="40" t="s">
        <v>71</v>
      </c>
      <c r="R81" s="40"/>
      <c r="S81" s="40" t="s">
        <v>72</v>
      </c>
      <c r="T81" s="40"/>
      <c r="U81" s="40" t="s">
        <v>73</v>
      </c>
      <c r="V81" s="40"/>
      <c r="W81" s="40" t="s">
        <v>74</v>
      </c>
      <c r="X81" s="40"/>
      <c r="Y81" s="40">
        <v>0</v>
      </c>
      <c r="Z81" s="40"/>
      <c r="AA81" s="35"/>
      <c r="AB81" s="35"/>
      <c r="AC81" s="35"/>
      <c r="AD81" s="35"/>
      <c r="AE81" s="35"/>
      <c r="AF81" s="35"/>
      <c r="AG81" s="35"/>
      <c r="AH81" s="35"/>
    </row>
    <row r="82" spans="1:34" ht="12.75">
      <c r="A82" s="51"/>
      <c r="B82" s="37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35"/>
      <c r="AB82" s="35"/>
      <c r="AC82" s="35"/>
      <c r="AD82" s="35"/>
      <c r="AE82" s="35"/>
      <c r="AF82" s="35"/>
      <c r="AG82" s="35"/>
      <c r="AH82" s="35"/>
    </row>
    <row r="83" spans="1:34" ht="12.75">
      <c r="A83" s="4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2" ht="12.75">
      <c r="A84" s="48" t="s">
        <v>75</v>
      </c>
      <c r="B84" s="35"/>
    </row>
    <row r="85" spans="1:21" ht="12.75">
      <c r="A85" s="49"/>
      <c r="B85" s="36"/>
      <c r="C85" s="39" t="s">
        <v>77</v>
      </c>
      <c r="D85" s="35"/>
      <c r="E85" s="39" t="s">
        <v>78</v>
      </c>
      <c r="F85" s="35"/>
      <c r="G85" s="39" t="s">
        <v>79</v>
      </c>
      <c r="H85" s="35"/>
      <c r="I85" s="39" t="s">
        <v>80</v>
      </c>
      <c r="J85" s="35"/>
      <c r="K85" s="39" t="s">
        <v>76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:22" ht="12.75">
      <c r="A86" s="49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ht="12.75">
      <c r="A87" s="51"/>
      <c r="B87" s="37"/>
      <c r="C87" s="40" t="s">
        <v>81</v>
      </c>
      <c r="D87" s="40"/>
      <c r="E87" s="40" t="s">
        <v>82</v>
      </c>
      <c r="F87" s="40"/>
      <c r="G87" s="40" t="s">
        <v>83</v>
      </c>
      <c r="H87" s="40"/>
      <c r="I87" s="40">
        <v>40303</v>
      </c>
      <c r="J87" s="40"/>
      <c r="K87" s="40">
        <v>37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ht="12.75">
      <c r="A88" s="51"/>
      <c r="B88" s="37"/>
      <c r="C88" s="41"/>
      <c r="D88" s="41"/>
      <c r="E88" s="41"/>
      <c r="F88" s="41"/>
      <c r="G88" s="41"/>
      <c r="H88" s="41"/>
      <c r="I88" s="41"/>
      <c r="J88" s="41"/>
      <c r="K88" s="41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ht="12.75">
      <c r="A89" s="51"/>
      <c r="B89" s="37"/>
      <c r="C89" s="40" t="s">
        <v>74</v>
      </c>
      <c r="D89" s="40"/>
      <c r="E89" s="40" t="s">
        <v>84</v>
      </c>
      <c r="F89" s="40"/>
      <c r="G89" s="40" t="s">
        <v>85</v>
      </c>
      <c r="H89" s="40"/>
      <c r="I89" s="40">
        <v>40303</v>
      </c>
      <c r="J89" s="40"/>
      <c r="K89" s="40">
        <v>37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ht="12.75">
      <c r="A90" s="51"/>
      <c r="B90" s="37"/>
      <c r="C90" s="41"/>
      <c r="D90" s="41"/>
      <c r="E90" s="41"/>
      <c r="F90" s="41"/>
      <c r="G90" s="41"/>
      <c r="H90" s="41"/>
      <c r="I90" s="41"/>
      <c r="J90" s="41"/>
      <c r="K90" s="41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ht="12.75">
      <c r="A91" s="51"/>
      <c r="B91" s="37"/>
      <c r="C91" s="40" t="s">
        <v>81</v>
      </c>
      <c r="D91" s="40"/>
      <c r="E91" s="40" t="s">
        <v>86</v>
      </c>
      <c r="F91" s="40"/>
      <c r="G91" s="40" t="s">
        <v>87</v>
      </c>
      <c r="H91" s="40"/>
      <c r="I91" s="40">
        <v>40303</v>
      </c>
      <c r="J91" s="40"/>
      <c r="K91" s="40">
        <v>33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ht="12.75">
      <c r="A92" s="51"/>
      <c r="B92" s="37"/>
      <c r="C92" s="41"/>
      <c r="D92" s="41"/>
      <c r="E92" s="41"/>
      <c r="F92" s="41"/>
      <c r="G92" s="41"/>
      <c r="H92" s="41"/>
      <c r="I92" s="41"/>
      <c r="J92" s="41"/>
      <c r="K92" s="41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34" ht="12.75">
      <c r="A93" s="49"/>
      <c r="B93" s="42"/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</row>
    <row r="94" spans="1:3" ht="12.75">
      <c r="A94" s="48" t="s">
        <v>88</v>
      </c>
      <c r="B94" s="35"/>
      <c r="C94" s="47"/>
    </row>
    <row r="95" spans="1:21" ht="12.75">
      <c r="A95" s="49"/>
      <c r="B95" s="36"/>
      <c r="C95" s="39" t="s">
        <v>77</v>
      </c>
      <c r="D95" s="35"/>
      <c r="E95" s="39" t="s">
        <v>78</v>
      </c>
      <c r="F95" s="35"/>
      <c r="G95" s="39" t="s">
        <v>89</v>
      </c>
      <c r="H95" s="35"/>
      <c r="I95" s="39" t="s">
        <v>80</v>
      </c>
      <c r="J95" s="35"/>
      <c r="K95" s="39" t="s">
        <v>76</v>
      </c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2" ht="12.75">
      <c r="A96" s="49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ht="12.75">
      <c r="A97" s="51"/>
      <c r="B97" s="37"/>
      <c r="C97" s="40" t="s">
        <v>90</v>
      </c>
      <c r="D97" s="40"/>
      <c r="E97" s="40" t="s">
        <v>91</v>
      </c>
      <c r="F97" s="40"/>
      <c r="G97" s="40" t="s">
        <v>92</v>
      </c>
      <c r="H97" s="40"/>
      <c r="I97" s="40">
        <v>39904</v>
      </c>
      <c r="J97" s="40"/>
      <c r="K97" s="40">
        <v>101</v>
      </c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ht="12.75">
      <c r="A98" s="51"/>
      <c r="B98" s="37"/>
      <c r="C98" s="41"/>
      <c r="D98" s="41"/>
      <c r="E98" s="41"/>
      <c r="F98" s="41"/>
      <c r="G98" s="41"/>
      <c r="H98" s="41"/>
      <c r="I98" s="41"/>
      <c r="J98" s="41"/>
      <c r="K98" s="41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ht="12.75">
      <c r="A99" s="51"/>
      <c r="B99" s="37"/>
      <c r="C99" s="40" t="s">
        <v>81</v>
      </c>
      <c r="D99" s="40"/>
      <c r="E99" s="40" t="s">
        <v>93</v>
      </c>
      <c r="F99" s="40"/>
      <c r="G99" s="40" t="s">
        <v>94</v>
      </c>
      <c r="H99" s="40"/>
      <c r="I99" s="40">
        <v>39904</v>
      </c>
      <c r="J99" s="40"/>
      <c r="K99" s="40">
        <v>100</v>
      </c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ht="12.75">
      <c r="A100" s="51"/>
      <c r="B100" s="37"/>
      <c r="C100" s="41"/>
      <c r="D100" s="41"/>
      <c r="E100" s="41"/>
      <c r="F100" s="41"/>
      <c r="G100" s="41"/>
      <c r="H100" s="41"/>
      <c r="I100" s="41"/>
      <c r="J100" s="41"/>
      <c r="K100" s="41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ht="12.75">
      <c r="A101" s="51"/>
      <c r="B101" s="37"/>
      <c r="C101" s="40" t="s">
        <v>74</v>
      </c>
      <c r="D101" s="40"/>
      <c r="E101" s="40" t="s">
        <v>95</v>
      </c>
      <c r="F101" s="40"/>
      <c r="G101" s="40" t="s">
        <v>96</v>
      </c>
      <c r="H101" s="40"/>
      <c r="I101" s="40">
        <v>39904</v>
      </c>
      <c r="J101" s="40"/>
      <c r="K101" s="40">
        <v>102</v>
      </c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32" ht="12.75">
      <c r="A102" s="51"/>
      <c r="B102" s="37"/>
      <c r="C102" s="45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4" ht="12.75">
      <c r="A103" s="4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</row>
    <row r="104" spans="1:2" ht="12.75">
      <c r="A104" s="48" t="s">
        <v>97</v>
      </c>
      <c r="B104" s="35"/>
    </row>
    <row r="105" spans="1:17" ht="12.75">
      <c r="A105" s="49"/>
      <c r="B105" s="36"/>
      <c r="C105" s="39" t="s">
        <v>77</v>
      </c>
      <c r="D105" s="35"/>
      <c r="E105" s="39" t="s">
        <v>78</v>
      </c>
      <c r="F105" s="35"/>
      <c r="G105" s="39" t="s">
        <v>100</v>
      </c>
      <c r="H105" s="35"/>
      <c r="I105" s="39" t="s">
        <v>101</v>
      </c>
      <c r="J105" s="35"/>
      <c r="K105" s="39" t="s">
        <v>76</v>
      </c>
      <c r="L105" s="35"/>
      <c r="M105" s="39" t="s">
        <v>98</v>
      </c>
      <c r="N105" s="35"/>
      <c r="O105" s="39" t="s">
        <v>99</v>
      </c>
      <c r="P105" s="35"/>
      <c r="Q105" s="35"/>
    </row>
    <row r="106" spans="1:18" ht="12.75">
      <c r="A106" s="49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8"/>
      <c r="M106" s="37"/>
      <c r="N106" s="37"/>
      <c r="O106" s="37"/>
      <c r="P106" s="38"/>
      <c r="Q106" s="38"/>
      <c r="R106" s="38"/>
    </row>
    <row r="107" spans="1:18" ht="12.75">
      <c r="A107" s="51"/>
      <c r="B107" s="37"/>
      <c r="C107" s="40" t="s">
        <v>81</v>
      </c>
      <c r="D107" s="40"/>
      <c r="E107" s="40" t="s">
        <v>82</v>
      </c>
      <c r="F107" s="40"/>
      <c r="G107" s="40" t="s">
        <v>83</v>
      </c>
      <c r="H107" s="40"/>
      <c r="I107" s="40">
        <v>37803</v>
      </c>
      <c r="J107" s="40"/>
      <c r="K107" s="40">
        <v>103</v>
      </c>
      <c r="L107" s="35"/>
      <c r="M107" s="40">
        <v>92</v>
      </c>
      <c r="N107" s="40"/>
      <c r="O107" s="40">
        <v>13</v>
      </c>
      <c r="P107" s="35"/>
      <c r="Q107" s="35"/>
      <c r="R107" s="35"/>
    </row>
    <row r="108" spans="1:18" ht="12.75">
      <c r="A108" s="51"/>
      <c r="B108" s="37"/>
      <c r="C108" s="41"/>
      <c r="D108" s="41"/>
      <c r="E108" s="41"/>
      <c r="F108" s="41"/>
      <c r="G108" s="41"/>
      <c r="H108" s="41"/>
      <c r="I108" s="41"/>
      <c r="J108" s="41"/>
      <c r="K108" s="41"/>
      <c r="L108" s="35"/>
      <c r="M108" s="41"/>
      <c r="N108" s="41"/>
      <c r="O108" s="41"/>
      <c r="P108" s="35"/>
      <c r="Q108" s="35"/>
      <c r="R108" s="35"/>
    </row>
    <row r="109" spans="1:18" ht="12.75">
      <c r="A109" s="51"/>
      <c r="B109" s="37"/>
      <c r="C109" s="40" t="s">
        <v>74</v>
      </c>
      <c r="D109" s="40"/>
      <c r="E109" s="40" t="s">
        <v>72</v>
      </c>
      <c r="F109" s="40"/>
      <c r="G109" s="40" t="s">
        <v>73</v>
      </c>
      <c r="H109" s="40"/>
      <c r="I109" s="40">
        <v>37653</v>
      </c>
      <c r="J109" s="40"/>
      <c r="K109" s="40">
        <v>104</v>
      </c>
      <c r="L109" s="35"/>
      <c r="M109" s="40">
        <v>90</v>
      </c>
      <c r="N109" s="40"/>
      <c r="O109" s="40">
        <v>28</v>
      </c>
      <c r="P109" s="35"/>
      <c r="Q109" s="35"/>
      <c r="R109" s="35"/>
    </row>
    <row r="110" spans="1:18" ht="12.75">
      <c r="A110" s="51"/>
      <c r="B110" s="37"/>
      <c r="C110" s="41"/>
      <c r="D110" s="41"/>
      <c r="E110" s="41"/>
      <c r="F110" s="41"/>
      <c r="G110" s="41"/>
      <c r="H110" s="41"/>
      <c r="I110" s="41"/>
      <c r="J110" s="41"/>
      <c r="K110" s="41"/>
      <c r="L110" s="35"/>
      <c r="M110" s="41"/>
      <c r="N110" s="41"/>
      <c r="O110" s="41"/>
      <c r="P110" s="35"/>
      <c r="Q110" s="35"/>
      <c r="R110" s="35"/>
    </row>
    <row r="111" spans="1:18" ht="12.75">
      <c r="A111" s="51"/>
      <c r="B111" s="37"/>
      <c r="C111" s="40" t="s">
        <v>74</v>
      </c>
      <c r="D111" s="40"/>
      <c r="E111" s="40" t="s">
        <v>95</v>
      </c>
      <c r="F111" s="40"/>
      <c r="G111" s="40" t="s">
        <v>96</v>
      </c>
      <c r="H111" s="40"/>
      <c r="I111" s="40">
        <v>38839</v>
      </c>
      <c r="J111" s="40"/>
      <c r="K111" s="40">
        <v>104</v>
      </c>
      <c r="L111" s="35"/>
      <c r="M111" s="40">
        <v>90</v>
      </c>
      <c r="N111" s="40"/>
      <c r="O111" s="40">
        <v>7</v>
      </c>
      <c r="P111" s="35"/>
      <c r="Q111" s="35"/>
      <c r="R111" s="35"/>
    </row>
    <row r="112" spans="1:18" ht="12.75">
      <c r="A112" s="51"/>
      <c r="B112" s="37"/>
      <c r="C112" s="41"/>
      <c r="D112" s="41"/>
      <c r="E112" s="41"/>
      <c r="F112" s="41"/>
      <c r="G112" s="41"/>
      <c r="H112" s="41"/>
      <c r="I112" s="41"/>
      <c r="J112" s="41"/>
      <c r="K112" s="41"/>
      <c r="L112" s="35"/>
      <c r="M112" s="41"/>
      <c r="N112" s="41"/>
      <c r="O112" s="41"/>
      <c r="P112" s="35"/>
      <c r="Q112" s="35"/>
      <c r="R112" s="35"/>
    </row>
    <row r="113" spans="1:18" ht="12.75">
      <c r="A113" s="51"/>
      <c r="B113" s="37"/>
      <c r="C113" s="40" t="s">
        <v>74</v>
      </c>
      <c r="D113" s="40"/>
      <c r="E113" s="40" t="s">
        <v>84</v>
      </c>
      <c r="F113" s="40"/>
      <c r="G113" s="40" t="s">
        <v>85</v>
      </c>
      <c r="H113" s="40"/>
      <c r="I113" s="40">
        <v>38749</v>
      </c>
      <c r="J113" s="40"/>
      <c r="K113" s="40">
        <v>103</v>
      </c>
      <c r="L113" s="35"/>
      <c r="M113" s="40">
        <v>92</v>
      </c>
      <c r="N113" s="40"/>
      <c r="O113" s="40">
        <v>27</v>
      </c>
      <c r="P113" s="35"/>
      <c r="Q113" s="35"/>
      <c r="R113" s="35"/>
    </row>
    <row r="114" spans="1:18" ht="12.75">
      <c r="A114" s="51"/>
      <c r="B114" s="37"/>
      <c r="C114" s="41"/>
      <c r="D114" s="41"/>
      <c r="E114" s="41"/>
      <c r="F114" s="41"/>
      <c r="G114" s="41"/>
      <c r="H114" s="41"/>
      <c r="I114" s="41"/>
      <c r="J114" s="41"/>
      <c r="K114" s="41"/>
      <c r="L114" s="35"/>
      <c r="M114" s="41"/>
      <c r="N114" s="41"/>
      <c r="O114" s="41"/>
      <c r="P114" s="35"/>
      <c r="Q114" s="35"/>
      <c r="R114" s="35"/>
    </row>
    <row r="115" spans="1:18" ht="12.75">
      <c r="A115" s="51"/>
      <c r="B115" s="37"/>
      <c r="C115" s="40" t="s">
        <v>74</v>
      </c>
      <c r="D115" s="40"/>
      <c r="E115" s="40" t="s">
        <v>102</v>
      </c>
      <c r="F115" s="40"/>
      <c r="G115" s="40" t="s">
        <v>103</v>
      </c>
      <c r="H115" s="40"/>
      <c r="I115" s="40">
        <v>38899</v>
      </c>
      <c r="J115" s="40"/>
      <c r="K115" s="40">
        <v>104</v>
      </c>
      <c r="L115" s="35"/>
      <c r="M115" s="40">
        <v>90</v>
      </c>
      <c r="N115" s="40"/>
      <c r="O115" s="40">
        <v>29</v>
      </c>
      <c r="P115" s="35"/>
      <c r="Q115" s="35"/>
      <c r="R115" s="35"/>
    </row>
    <row r="116" spans="1:18" ht="12.75">
      <c r="A116" s="51"/>
      <c r="B116" s="37"/>
      <c r="C116" s="41"/>
      <c r="D116" s="41"/>
      <c r="E116" s="41"/>
      <c r="F116" s="41"/>
      <c r="G116" s="41"/>
      <c r="H116" s="41"/>
      <c r="I116" s="41"/>
      <c r="J116" s="41"/>
      <c r="K116" s="41"/>
      <c r="L116" s="35"/>
      <c r="M116" s="41"/>
      <c r="N116" s="41"/>
      <c r="O116" s="41"/>
      <c r="P116" s="35"/>
      <c r="Q116" s="35"/>
      <c r="R116" s="35"/>
    </row>
    <row r="117" spans="1:18" ht="12.75">
      <c r="A117" s="51"/>
      <c r="B117" s="37"/>
      <c r="C117" s="40" t="s">
        <v>81</v>
      </c>
      <c r="D117" s="40"/>
      <c r="E117" s="40" t="s">
        <v>86</v>
      </c>
      <c r="F117" s="40"/>
      <c r="G117" s="40" t="s">
        <v>87</v>
      </c>
      <c r="H117" s="40"/>
      <c r="I117" s="40">
        <v>37398</v>
      </c>
      <c r="J117" s="40"/>
      <c r="K117" s="40">
        <v>103</v>
      </c>
      <c r="L117" s="35"/>
      <c r="M117" s="40">
        <v>90</v>
      </c>
      <c r="N117" s="40"/>
      <c r="O117" s="40">
        <v>1</v>
      </c>
      <c r="P117" s="35"/>
      <c r="Q117" s="35"/>
      <c r="R117" s="35"/>
    </row>
    <row r="118" spans="1:18" ht="12.75">
      <c r="A118" s="51"/>
      <c r="B118" s="37"/>
      <c r="C118" s="41"/>
      <c r="D118" s="41"/>
      <c r="E118" s="41"/>
      <c r="F118" s="41"/>
      <c r="G118" s="41"/>
      <c r="H118" s="41"/>
      <c r="I118" s="41"/>
      <c r="J118" s="41"/>
      <c r="K118" s="41"/>
      <c r="L118" s="35"/>
      <c r="M118" s="41"/>
      <c r="N118" s="41"/>
      <c r="O118" s="41"/>
      <c r="P118" s="35"/>
      <c r="Q118" s="35"/>
      <c r="R118" s="35"/>
    </row>
    <row r="119" spans="1:18" ht="12.75">
      <c r="A119" s="51"/>
      <c r="B119" s="37"/>
      <c r="C119" s="40" t="s">
        <v>74</v>
      </c>
      <c r="D119" s="40"/>
      <c r="E119" s="40" t="s">
        <v>104</v>
      </c>
      <c r="F119" s="40"/>
      <c r="G119" s="40" t="s">
        <v>105</v>
      </c>
      <c r="H119" s="40"/>
      <c r="I119" s="40">
        <v>40299</v>
      </c>
      <c r="J119" s="40"/>
      <c r="K119" s="40">
        <v>104</v>
      </c>
      <c r="L119" s="35"/>
      <c r="M119" s="40">
        <v>90</v>
      </c>
      <c r="N119" s="40"/>
      <c r="O119" s="40">
        <v>3</v>
      </c>
      <c r="P119" s="35"/>
      <c r="Q119" s="35"/>
      <c r="R119" s="35"/>
    </row>
    <row r="120" spans="1:18" ht="12.75">
      <c r="A120" s="51"/>
      <c r="B120" s="37"/>
      <c r="C120" s="41"/>
      <c r="D120" s="41"/>
      <c r="E120" s="41"/>
      <c r="F120" s="41"/>
      <c r="G120" s="41"/>
      <c r="H120" s="41"/>
      <c r="I120" s="41"/>
      <c r="J120" s="41"/>
      <c r="K120" s="41"/>
      <c r="L120" s="35"/>
      <c r="M120" s="41"/>
      <c r="N120" s="41"/>
      <c r="O120" s="41"/>
      <c r="P120" s="35"/>
      <c r="Q120" s="35"/>
      <c r="R120" s="35"/>
    </row>
    <row r="121" spans="1:18" ht="12.75">
      <c r="A121" s="51"/>
      <c r="B121" s="37"/>
      <c r="C121" s="40" t="s">
        <v>74</v>
      </c>
      <c r="D121" s="40"/>
      <c r="E121" s="40" t="s">
        <v>86</v>
      </c>
      <c r="F121" s="40"/>
      <c r="G121" s="40" t="s">
        <v>106</v>
      </c>
      <c r="H121" s="40"/>
      <c r="I121" s="40">
        <v>36710</v>
      </c>
      <c r="J121" s="40"/>
      <c r="K121" s="40">
        <v>104</v>
      </c>
      <c r="L121" s="35"/>
      <c r="M121" s="40">
        <v>90</v>
      </c>
      <c r="N121" s="40"/>
      <c r="O121" s="40">
        <v>20</v>
      </c>
      <c r="P121" s="35"/>
      <c r="Q121" s="35"/>
      <c r="R121" s="35"/>
    </row>
    <row r="122" spans="1:20" ht="12.75">
      <c r="A122" s="51"/>
      <c r="B122" s="37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35"/>
      <c r="O122" s="35"/>
      <c r="P122" s="35"/>
      <c r="Q122" s="35"/>
      <c r="R122" s="35"/>
      <c r="S122" s="35"/>
      <c r="T122" s="35"/>
    </row>
    <row r="123" spans="1:20" ht="12.75">
      <c r="A123" s="4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1:2" ht="12.75">
      <c r="A124" s="48" t="s">
        <v>107</v>
      </c>
      <c r="B124" s="35"/>
    </row>
    <row r="125" spans="1:19" ht="12.75">
      <c r="A125" s="49"/>
      <c r="B125" s="36"/>
      <c r="C125" s="39" t="s">
        <v>77</v>
      </c>
      <c r="D125" s="35"/>
      <c r="E125" s="39" t="s">
        <v>78</v>
      </c>
      <c r="F125" s="35"/>
      <c r="G125" s="39" t="s">
        <v>108</v>
      </c>
      <c r="H125" s="35"/>
      <c r="I125" s="39" t="s">
        <v>76</v>
      </c>
      <c r="J125" s="35"/>
      <c r="K125" s="39" t="s">
        <v>99</v>
      </c>
      <c r="L125" s="35"/>
      <c r="M125" s="35"/>
      <c r="N125" s="35"/>
      <c r="O125" s="35"/>
      <c r="P125" s="35"/>
      <c r="Q125" s="35"/>
      <c r="R125" s="35"/>
      <c r="S125" s="35"/>
    </row>
    <row r="126" spans="1:20" ht="12.75">
      <c r="A126" s="49"/>
      <c r="B126" s="36"/>
      <c r="C126" s="37"/>
      <c r="D126" s="37"/>
      <c r="E126" s="37"/>
      <c r="F126" s="37"/>
      <c r="G126" s="37"/>
      <c r="H126" s="37"/>
      <c r="I126" s="37"/>
      <c r="J126" s="38"/>
      <c r="K126" s="37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1:20" ht="12.75">
      <c r="A127" s="51"/>
      <c r="B127" s="37"/>
      <c r="C127" s="40" t="s">
        <v>81</v>
      </c>
      <c r="D127" s="40"/>
      <c r="E127" s="40" t="s">
        <v>86</v>
      </c>
      <c r="F127" s="40"/>
      <c r="G127" s="40" t="s">
        <v>87</v>
      </c>
      <c r="H127" s="40"/>
      <c r="I127" s="40">
        <v>103</v>
      </c>
      <c r="J127" s="35"/>
      <c r="K127" s="40">
        <v>24</v>
      </c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ht="12.75">
      <c r="A128" s="51"/>
      <c r="B128" s="37"/>
      <c r="C128" s="41"/>
      <c r="D128" s="41"/>
      <c r="E128" s="41"/>
      <c r="F128" s="41"/>
      <c r="G128" s="41"/>
      <c r="H128" s="41"/>
      <c r="I128" s="35"/>
      <c r="J128" s="35"/>
      <c r="K128" s="41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34" ht="12.75">
      <c r="A129" s="4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</row>
    <row r="130" spans="1:2" ht="12.75">
      <c r="A130" s="48" t="s">
        <v>109</v>
      </c>
      <c r="B130" s="35"/>
    </row>
    <row r="131" spans="1:27" ht="12.75">
      <c r="A131" s="49"/>
      <c r="B131" s="36"/>
      <c r="C131" s="39" t="s">
        <v>110</v>
      </c>
      <c r="D131" s="35"/>
      <c r="E131" s="53" t="s">
        <v>111</v>
      </c>
      <c r="F131" s="35"/>
      <c r="G131" s="39" t="s">
        <v>55</v>
      </c>
      <c r="H131" s="35"/>
      <c r="I131" s="39" t="s">
        <v>112</v>
      </c>
      <c r="J131" s="35"/>
      <c r="K131" s="39" t="s">
        <v>113</v>
      </c>
      <c r="L131" s="35"/>
      <c r="M131" s="39" t="s">
        <v>114</v>
      </c>
      <c r="N131" s="35"/>
      <c r="O131" s="39" t="s">
        <v>115</v>
      </c>
      <c r="P131" s="35"/>
      <c r="Q131" s="39" t="s">
        <v>77</v>
      </c>
      <c r="R131" s="35"/>
      <c r="S131" s="39" t="s">
        <v>78</v>
      </c>
      <c r="T131" s="35"/>
      <c r="U131" s="39" t="s">
        <v>116</v>
      </c>
      <c r="V131" s="35"/>
      <c r="W131" s="39" t="s">
        <v>117</v>
      </c>
      <c r="X131" s="35"/>
      <c r="Y131" s="39" t="s">
        <v>76</v>
      </c>
      <c r="Z131" s="35"/>
      <c r="AA131" s="35"/>
    </row>
    <row r="132" spans="1:28" ht="12.75">
      <c r="A132" s="49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8"/>
      <c r="AA132" s="38"/>
      <c r="AB132" s="38"/>
    </row>
    <row r="133" spans="1:28" ht="12.75">
      <c r="A133" s="51"/>
      <c r="B133" s="37"/>
      <c r="C133" s="40">
        <v>44268866</v>
      </c>
      <c r="D133" s="40"/>
      <c r="E133" s="40" t="s">
        <v>118</v>
      </c>
      <c r="F133" s="40"/>
      <c r="G133" s="40" t="s">
        <v>22</v>
      </c>
      <c r="H133" s="40"/>
      <c r="I133" s="40">
        <v>1100200</v>
      </c>
      <c r="J133" s="40"/>
      <c r="K133" s="40" t="s">
        <v>119</v>
      </c>
      <c r="L133" s="40"/>
      <c r="M133" s="40">
        <v>112</v>
      </c>
      <c r="N133" s="40"/>
      <c r="O133" s="40">
        <v>73</v>
      </c>
      <c r="P133" s="40"/>
      <c r="Q133" s="40" t="s">
        <v>120</v>
      </c>
      <c r="R133" s="40"/>
      <c r="S133" s="40" t="s">
        <v>91</v>
      </c>
      <c r="T133" s="40"/>
      <c r="U133" s="40" t="s">
        <v>92</v>
      </c>
      <c r="V133" s="40"/>
      <c r="W133" s="40" t="s">
        <v>121</v>
      </c>
      <c r="X133" s="40"/>
      <c r="Y133" s="40">
        <v>101</v>
      </c>
      <c r="Z133" s="35"/>
      <c r="AA133" s="35"/>
      <c r="AB133" s="35"/>
    </row>
    <row r="134" spans="1:28" ht="12.75">
      <c r="A134" s="51"/>
      <c r="B134" s="37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35"/>
      <c r="AA134" s="35"/>
      <c r="AB134" s="35"/>
    </row>
    <row r="135" spans="1:28" ht="12.75">
      <c r="A135" s="51"/>
      <c r="B135" s="37"/>
      <c r="C135" s="40">
        <v>14890658</v>
      </c>
      <c r="D135" s="40"/>
      <c r="E135" s="40" t="s">
        <v>122</v>
      </c>
      <c r="F135" s="40"/>
      <c r="G135" s="40" t="s">
        <v>22</v>
      </c>
      <c r="H135" s="40"/>
      <c r="I135" s="40">
        <v>1100200</v>
      </c>
      <c r="J135" s="40"/>
      <c r="K135" s="40" t="s">
        <v>119</v>
      </c>
      <c r="L135" s="40"/>
      <c r="M135" s="40">
        <v>112</v>
      </c>
      <c r="N135" s="40"/>
      <c r="O135" s="40">
        <v>73</v>
      </c>
      <c r="P135" s="40"/>
      <c r="Q135" s="40" t="s">
        <v>120</v>
      </c>
      <c r="R135" s="40"/>
      <c r="S135" s="40" t="s">
        <v>91</v>
      </c>
      <c r="T135" s="40"/>
      <c r="U135" s="40" t="s">
        <v>92</v>
      </c>
      <c r="V135" s="40"/>
      <c r="W135" s="40" t="s">
        <v>121</v>
      </c>
      <c r="X135" s="40"/>
      <c r="Y135" s="40">
        <v>101</v>
      </c>
      <c r="Z135" s="35"/>
      <c r="AA135" s="35"/>
      <c r="AB135" s="35"/>
    </row>
    <row r="136" spans="1:28" ht="12.75">
      <c r="A136" s="51"/>
      <c r="B136" s="37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35"/>
      <c r="AA136" s="35"/>
      <c r="AB136" s="35"/>
    </row>
    <row r="137" spans="1:28" ht="12.75">
      <c r="A137" s="51"/>
      <c r="B137" s="37"/>
      <c r="C137" s="40">
        <v>25718843</v>
      </c>
      <c r="D137" s="40"/>
      <c r="E137" s="40" t="s">
        <v>123</v>
      </c>
      <c r="F137" s="40"/>
      <c r="G137" s="40" t="s">
        <v>22</v>
      </c>
      <c r="H137" s="40"/>
      <c r="I137" s="40">
        <v>1100200</v>
      </c>
      <c r="J137" s="40"/>
      <c r="K137" s="40" t="s">
        <v>119</v>
      </c>
      <c r="L137" s="40"/>
      <c r="M137" s="40">
        <v>112</v>
      </c>
      <c r="N137" s="40"/>
      <c r="O137" s="40">
        <v>73</v>
      </c>
      <c r="P137" s="40"/>
      <c r="Q137" s="40" t="s">
        <v>120</v>
      </c>
      <c r="R137" s="40"/>
      <c r="S137" s="40" t="s">
        <v>91</v>
      </c>
      <c r="T137" s="40"/>
      <c r="U137" s="40" t="s">
        <v>92</v>
      </c>
      <c r="V137" s="40"/>
      <c r="W137" s="40" t="s">
        <v>121</v>
      </c>
      <c r="X137" s="40"/>
      <c r="Y137" s="40">
        <v>101</v>
      </c>
      <c r="Z137" s="35"/>
      <c r="AA137" s="35"/>
      <c r="AB137" s="35"/>
    </row>
    <row r="138" spans="1:28" ht="12.75">
      <c r="A138" s="51"/>
      <c r="B138" s="37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35"/>
      <c r="AA138" s="35"/>
      <c r="AB138" s="35"/>
    </row>
    <row r="139" spans="1:28" ht="12.75">
      <c r="A139" s="51"/>
      <c r="B139" s="37"/>
      <c r="C139" s="40">
        <v>49682024</v>
      </c>
      <c r="D139" s="40"/>
      <c r="E139" s="40" t="s">
        <v>124</v>
      </c>
      <c r="F139" s="40"/>
      <c r="G139" s="40" t="s">
        <v>22</v>
      </c>
      <c r="H139" s="40"/>
      <c r="I139" s="40">
        <v>1100200</v>
      </c>
      <c r="J139" s="40"/>
      <c r="K139" s="40" t="s">
        <v>119</v>
      </c>
      <c r="L139" s="40"/>
      <c r="M139" s="40">
        <v>112</v>
      </c>
      <c r="N139" s="40"/>
      <c r="O139" s="40">
        <v>73</v>
      </c>
      <c r="P139" s="40"/>
      <c r="Q139" s="40" t="s">
        <v>120</v>
      </c>
      <c r="R139" s="40"/>
      <c r="S139" s="40" t="s">
        <v>91</v>
      </c>
      <c r="T139" s="40"/>
      <c r="U139" s="40" t="s">
        <v>92</v>
      </c>
      <c r="V139" s="40"/>
      <c r="W139" s="40" t="s">
        <v>121</v>
      </c>
      <c r="X139" s="40"/>
      <c r="Y139" s="40">
        <v>101</v>
      </c>
      <c r="Z139" s="35"/>
      <c r="AA139" s="35"/>
      <c r="AB139" s="35"/>
    </row>
    <row r="140" spans="1:28" ht="12.75">
      <c r="A140" s="51"/>
      <c r="B140" s="37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35"/>
      <c r="AA140" s="35"/>
      <c r="AB140" s="35"/>
    </row>
    <row r="141" spans="1:28" ht="12.75">
      <c r="A141" s="51"/>
      <c r="B141" s="37"/>
      <c r="C141" s="40">
        <v>28205367</v>
      </c>
      <c r="D141" s="40"/>
      <c r="E141" s="40" t="s">
        <v>125</v>
      </c>
      <c r="F141" s="40"/>
      <c r="G141" s="40" t="s">
        <v>22</v>
      </c>
      <c r="H141" s="40"/>
      <c r="I141" s="40">
        <v>1100200</v>
      </c>
      <c r="J141" s="40"/>
      <c r="K141" s="40" t="s">
        <v>119</v>
      </c>
      <c r="L141" s="40"/>
      <c r="M141" s="40">
        <v>121</v>
      </c>
      <c r="N141" s="40"/>
      <c r="O141" s="40">
        <v>37</v>
      </c>
      <c r="P141" s="40"/>
      <c r="Q141" s="40" t="s">
        <v>120</v>
      </c>
      <c r="R141" s="40"/>
      <c r="S141" s="40" t="s">
        <v>91</v>
      </c>
      <c r="T141" s="40"/>
      <c r="U141" s="40" t="s">
        <v>92</v>
      </c>
      <c r="V141" s="40"/>
      <c r="W141" s="40" t="s">
        <v>121</v>
      </c>
      <c r="X141" s="40"/>
      <c r="Y141" s="40">
        <v>101</v>
      </c>
      <c r="Z141" s="35"/>
      <c r="AA141" s="35"/>
      <c r="AB141" s="35"/>
    </row>
    <row r="142" spans="1:28" ht="12.75">
      <c r="A142" s="51"/>
      <c r="B142" s="37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35"/>
      <c r="AA142" s="35"/>
      <c r="AB142" s="35"/>
    </row>
    <row r="143" spans="1:28" ht="12.75">
      <c r="A143" s="51"/>
      <c r="B143" s="37"/>
      <c r="C143" s="40">
        <v>28204107</v>
      </c>
      <c r="D143" s="40"/>
      <c r="E143" s="40" t="s">
        <v>126</v>
      </c>
      <c r="F143" s="40"/>
      <c r="G143" s="40" t="s">
        <v>22</v>
      </c>
      <c r="H143" s="40"/>
      <c r="I143" s="40">
        <v>1100200</v>
      </c>
      <c r="J143" s="40"/>
      <c r="K143" s="40" t="s">
        <v>119</v>
      </c>
      <c r="L143" s="40"/>
      <c r="M143" s="40">
        <v>121</v>
      </c>
      <c r="N143" s="40"/>
      <c r="O143" s="40">
        <v>37</v>
      </c>
      <c r="P143" s="40"/>
      <c r="Q143" s="40" t="s">
        <v>120</v>
      </c>
      <c r="R143" s="40"/>
      <c r="S143" s="40" t="s">
        <v>91</v>
      </c>
      <c r="T143" s="40"/>
      <c r="U143" s="40" t="s">
        <v>92</v>
      </c>
      <c r="V143" s="40"/>
      <c r="W143" s="40" t="s">
        <v>121</v>
      </c>
      <c r="X143" s="40"/>
      <c r="Y143" s="40">
        <v>101</v>
      </c>
      <c r="Z143" s="35"/>
      <c r="AA143" s="35"/>
      <c r="AB143" s="35"/>
    </row>
    <row r="144" spans="1:28" ht="12.75">
      <c r="A144" s="51"/>
      <c r="B144" s="37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35"/>
      <c r="AA144" s="35"/>
      <c r="AB144" s="35"/>
    </row>
    <row r="145" spans="1:28" ht="12.75">
      <c r="A145" s="51"/>
      <c r="B145" s="37"/>
      <c r="C145" s="40">
        <v>28207483</v>
      </c>
      <c r="D145" s="40"/>
      <c r="E145" s="40" t="s">
        <v>127</v>
      </c>
      <c r="F145" s="40"/>
      <c r="G145" s="40" t="s">
        <v>22</v>
      </c>
      <c r="H145" s="40"/>
      <c r="I145" s="40">
        <v>1100200</v>
      </c>
      <c r="J145" s="40"/>
      <c r="K145" s="40" t="s">
        <v>119</v>
      </c>
      <c r="L145" s="40"/>
      <c r="M145" s="40">
        <v>121</v>
      </c>
      <c r="N145" s="40"/>
      <c r="O145" s="40">
        <v>37</v>
      </c>
      <c r="P145" s="40"/>
      <c r="Q145" s="40" t="s">
        <v>120</v>
      </c>
      <c r="R145" s="40"/>
      <c r="S145" s="40" t="s">
        <v>91</v>
      </c>
      <c r="T145" s="40"/>
      <c r="U145" s="40" t="s">
        <v>92</v>
      </c>
      <c r="V145" s="40"/>
      <c r="W145" s="40" t="s">
        <v>121</v>
      </c>
      <c r="X145" s="40"/>
      <c r="Y145" s="40">
        <v>101</v>
      </c>
      <c r="Z145" s="35"/>
      <c r="AA145" s="35"/>
      <c r="AB145" s="35"/>
    </row>
    <row r="146" spans="1:28" ht="12.75">
      <c r="A146" s="51"/>
      <c r="B146" s="37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35"/>
      <c r="AA146" s="35"/>
      <c r="AB146" s="35"/>
    </row>
    <row r="147" spans="1:28" ht="12.75">
      <c r="A147" s="51"/>
      <c r="B147" s="37"/>
      <c r="C147" s="40">
        <v>28212711</v>
      </c>
      <c r="D147" s="40"/>
      <c r="E147" s="40" t="s">
        <v>128</v>
      </c>
      <c r="F147" s="40"/>
      <c r="G147" s="40" t="s">
        <v>22</v>
      </c>
      <c r="H147" s="40"/>
      <c r="I147" s="40">
        <v>1100200</v>
      </c>
      <c r="J147" s="40"/>
      <c r="K147" s="40" t="s">
        <v>119</v>
      </c>
      <c r="L147" s="40"/>
      <c r="M147" s="40">
        <v>121</v>
      </c>
      <c r="N147" s="40"/>
      <c r="O147" s="40">
        <v>37</v>
      </c>
      <c r="P147" s="40"/>
      <c r="Q147" s="40" t="s">
        <v>120</v>
      </c>
      <c r="R147" s="40"/>
      <c r="S147" s="40" t="s">
        <v>91</v>
      </c>
      <c r="T147" s="40"/>
      <c r="U147" s="40" t="s">
        <v>92</v>
      </c>
      <c r="V147" s="40"/>
      <c r="W147" s="40" t="s">
        <v>121</v>
      </c>
      <c r="X147" s="40"/>
      <c r="Y147" s="40">
        <v>101</v>
      </c>
      <c r="Z147" s="35"/>
      <c r="AA147" s="35"/>
      <c r="AB147" s="35"/>
    </row>
    <row r="148" spans="1:28" ht="12.75">
      <c r="A148" s="51"/>
      <c r="B148" s="37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35"/>
      <c r="AA148" s="35"/>
      <c r="AB148" s="35"/>
    </row>
    <row r="149" spans="1:28" ht="12.75">
      <c r="A149" s="51"/>
      <c r="B149" s="37"/>
      <c r="C149" s="40">
        <v>28206576</v>
      </c>
      <c r="D149" s="40"/>
      <c r="E149" s="40" t="s">
        <v>129</v>
      </c>
      <c r="F149" s="40"/>
      <c r="G149" s="40" t="s">
        <v>22</v>
      </c>
      <c r="H149" s="40"/>
      <c r="I149" s="40">
        <v>1100200</v>
      </c>
      <c r="J149" s="40"/>
      <c r="K149" s="40" t="s">
        <v>119</v>
      </c>
      <c r="L149" s="40"/>
      <c r="M149" s="40">
        <v>121</v>
      </c>
      <c r="N149" s="40"/>
      <c r="O149" s="40">
        <v>37</v>
      </c>
      <c r="P149" s="40"/>
      <c r="Q149" s="40" t="s">
        <v>120</v>
      </c>
      <c r="R149" s="40"/>
      <c r="S149" s="40" t="s">
        <v>91</v>
      </c>
      <c r="T149" s="40"/>
      <c r="U149" s="40" t="s">
        <v>92</v>
      </c>
      <c r="V149" s="40"/>
      <c r="W149" s="40" t="s">
        <v>121</v>
      </c>
      <c r="X149" s="40"/>
      <c r="Y149" s="40">
        <v>101</v>
      </c>
      <c r="Z149" s="35"/>
      <c r="AA149" s="35"/>
      <c r="AB149" s="35"/>
    </row>
    <row r="150" spans="1:28" ht="12.75">
      <c r="A150" s="51"/>
      <c r="B150" s="37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35"/>
      <c r="AA150" s="35"/>
      <c r="AB150" s="35"/>
    </row>
    <row r="151" spans="1:28" ht="12.75">
      <c r="A151" s="51"/>
      <c r="B151" s="37"/>
      <c r="C151" s="40">
        <v>45148287</v>
      </c>
      <c r="D151" s="40"/>
      <c r="E151" s="40" t="s">
        <v>130</v>
      </c>
      <c r="F151" s="40"/>
      <c r="G151" s="40" t="s">
        <v>22</v>
      </c>
      <c r="H151" s="40"/>
      <c r="I151" s="40">
        <v>1100200</v>
      </c>
      <c r="J151" s="40"/>
      <c r="K151" s="40" t="s">
        <v>119</v>
      </c>
      <c r="L151" s="40"/>
      <c r="M151" s="40">
        <v>121</v>
      </c>
      <c r="N151" s="40"/>
      <c r="O151" s="40">
        <v>102</v>
      </c>
      <c r="P151" s="40"/>
      <c r="Q151" s="40" t="s">
        <v>120</v>
      </c>
      <c r="R151" s="40"/>
      <c r="S151" s="40" t="s">
        <v>91</v>
      </c>
      <c r="T151" s="40"/>
      <c r="U151" s="40" t="s">
        <v>92</v>
      </c>
      <c r="V151" s="40"/>
      <c r="W151" s="40" t="s">
        <v>121</v>
      </c>
      <c r="X151" s="40"/>
      <c r="Y151" s="40">
        <v>101</v>
      </c>
      <c r="Z151" s="35"/>
      <c r="AA151" s="35"/>
      <c r="AB151" s="35"/>
    </row>
    <row r="152" spans="1:28" ht="12.75">
      <c r="A152" s="51"/>
      <c r="B152" s="37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35"/>
      <c r="AA152" s="35"/>
      <c r="AB152" s="35"/>
    </row>
    <row r="153" spans="1:28" ht="12.75">
      <c r="A153" s="51"/>
      <c r="B153" s="37"/>
      <c r="C153" s="40">
        <v>48948829</v>
      </c>
      <c r="D153" s="40"/>
      <c r="E153" s="40" t="s">
        <v>131</v>
      </c>
      <c r="F153" s="40"/>
      <c r="G153" s="40" t="s">
        <v>22</v>
      </c>
      <c r="H153" s="40"/>
      <c r="I153" s="40">
        <v>1100200</v>
      </c>
      <c r="J153" s="40"/>
      <c r="K153" s="40" t="s">
        <v>119</v>
      </c>
      <c r="L153" s="40"/>
      <c r="M153" s="40">
        <v>121</v>
      </c>
      <c r="N153" s="40"/>
      <c r="O153" s="40">
        <v>102</v>
      </c>
      <c r="P153" s="40"/>
      <c r="Q153" s="40" t="s">
        <v>120</v>
      </c>
      <c r="R153" s="40"/>
      <c r="S153" s="40" t="s">
        <v>91</v>
      </c>
      <c r="T153" s="40"/>
      <c r="U153" s="40" t="s">
        <v>92</v>
      </c>
      <c r="V153" s="40"/>
      <c r="W153" s="40" t="s">
        <v>121</v>
      </c>
      <c r="X153" s="40"/>
      <c r="Y153" s="40">
        <v>101</v>
      </c>
      <c r="Z153" s="35"/>
      <c r="AA153" s="35"/>
      <c r="AB153" s="35"/>
    </row>
    <row r="154" spans="1:28" ht="12.75">
      <c r="A154" s="51"/>
      <c r="B154" s="37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35"/>
      <c r="AA154" s="35"/>
      <c r="AB154" s="35"/>
    </row>
    <row r="155" spans="1:28" ht="12.75">
      <c r="A155" s="51"/>
      <c r="B155" s="37"/>
      <c r="C155" s="40">
        <v>25621262</v>
      </c>
      <c r="D155" s="40"/>
      <c r="E155" s="40" t="s">
        <v>132</v>
      </c>
      <c r="F155" s="40"/>
      <c r="G155" s="40" t="s">
        <v>22</v>
      </c>
      <c r="H155" s="40"/>
      <c r="I155" s="40">
        <v>1100200</v>
      </c>
      <c r="J155" s="40"/>
      <c r="K155" s="40" t="s">
        <v>119</v>
      </c>
      <c r="L155" s="40"/>
      <c r="M155" s="40">
        <v>121</v>
      </c>
      <c r="N155" s="40"/>
      <c r="O155" s="40">
        <v>102</v>
      </c>
      <c r="P155" s="40"/>
      <c r="Q155" s="40" t="s">
        <v>120</v>
      </c>
      <c r="R155" s="40"/>
      <c r="S155" s="40" t="s">
        <v>91</v>
      </c>
      <c r="T155" s="40"/>
      <c r="U155" s="40" t="s">
        <v>92</v>
      </c>
      <c r="V155" s="40"/>
      <c r="W155" s="40" t="s">
        <v>121</v>
      </c>
      <c r="X155" s="40"/>
      <c r="Y155" s="40">
        <v>101</v>
      </c>
      <c r="Z155" s="35"/>
      <c r="AA155" s="35"/>
      <c r="AB155" s="35"/>
    </row>
    <row r="156" spans="1:28" ht="12.75">
      <c r="A156" s="51"/>
      <c r="B156" s="37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35"/>
      <c r="AA156" s="35"/>
      <c r="AB156" s="35"/>
    </row>
    <row r="157" spans="1:28" ht="12.75">
      <c r="A157" s="51"/>
      <c r="B157" s="37"/>
      <c r="C157" s="40">
        <v>47116404</v>
      </c>
      <c r="D157" s="40"/>
      <c r="E157" s="40" t="s">
        <v>133</v>
      </c>
      <c r="F157" s="40"/>
      <c r="G157" s="40" t="s">
        <v>22</v>
      </c>
      <c r="H157" s="40"/>
      <c r="I157" s="40">
        <v>1100200</v>
      </c>
      <c r="J157" s="40"/>
      <c r="K157" s="40" t="s">
        <v>119</v>
      </c>
      <c r="L157" s="40"/>
      <c r="M157" s="40">
        <v>121</v>
      </c>
      <c r="N157" s="40"/>
      <c r="O157" s="40">
        <v>102</v>
      </c>
      <c r="P157" s="40"/>
      <c r="Q157" s="40" t="s">
        <v>120</v>
      </c>
      <c r="R157" s="40"/>
      <c r="S157" s="40" t="s">
        <v>91</v>
      </c>
      <c r="T157" s="40"/>
      <c r="U157" s="40" t="s">
        <v>92</v>
      </c>
      <c r="V157" s="40"/>
      <c r="W157" s="40" t="s">
        <v>134</v>
      </c>
      <c r="X157" s="40"/>
      <c r="Y157" s="40">
        <v>101</v>
      </c>
      <c r="Z157" s="35"/>
      <c r="AA157" s="35"/>
      <c r="AB157" s="35"/>
    </row>
    <row r="158" spans="1:28" ht="12.75">
      <c r="A158" s="51"/>
      <c r="B158" s="37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35"/>
      <c r="AA158" s="35"/>
      <c r="AB158" s="35"/>
    </row>
    <row r="159" spans="1:28" ht="12.75">
      <c r="A159" s="51"/>
      <c r="B159" s="37"/>
      <c r="C159" s="40">
        <v>26761858</v>
      </c>
      <c r="D159" s="40"/>
      <c r="E159" s="40" t="s">
        <v>135</v>
      </c>
      <c r="F159" s="40"/>
      <c r="G159" s="40" t="s">
        <v>22</v>
      </c>
      <c r="H159" s="40"/>
      <c r="I159" s="40">
        <v>1100200</v>
      </c>
      <c r="J159" s="40"/>
      <c r="K159" s="40" t="s">
        <v>119</v>
      </c>
      <c r="L159" s="40"/>
      <c r="M159" s="40">
        <v>121</v>
      </c>
      <c r="N159" s="40"/>
      <c r="O159" s="40">
        <v>102</v>
      </c>
      <c r="P159" s="40"/>
      <c r="Q159" s="40" t="s">
        <v>120</v>
      </c>
      <c r="R159" s="40"/>
      <c r="S159" s="40" t="s">
        <v>91</v>
      </c>
      <c r="T159" s="40"/>
      <c r="U159" s="40" t="s">
        <v>92</v>
      </c>
      <c r="V159" s="40"/>
      <c r="W159" s="40" t="s">
        <v>121</v>
      </c>
      <c r="X159" s="40"/>
      <c r="Y159" s="40">
        <v>101</v>
      </c>
      <c r="Z159" s="35"/>
      <c r="AA159" s="35"/>
      <c r="AB159" s="35"/>
    </row>
    <row r="160" spans="1:28" ht="12.75">
      <c r="A160" s="51"/>
      <c r="B160" s="37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35"/>
      <c r="AA160" s="35"/>
      <c r="AB160" s="35"/>
    </row>
    <row r="161" spans="1:28" ht="12.75">
      <c r="A161" s="51"/>
      <c r="B161" s="37"/>
      <c r="C161" s="40">
        <v>61859079</v>
      </c>
      <c r="D161" s="40"/>
      <c r="E161" s="40" t="s">
        <v>136</v>
      </c>
      <c r="F161" s="40"/>
      <c r="G161" s="40" t="s">
        <v>22</v>
      </c>
      <c r="H161" s="40"/>
      <c r="I161" s="40">
        <v>1100200</v>
      </c>
      <c r="J161" s="40"/>
      <c r="K161" s="40" t="s">
        <v>119</v>
      </c>
      <c r="L161" s="40"/>
      <c r="M161" s="40">
        <v>121</v>
      </c>
      <c r="N161" s="40"/>
      <c r="O161" s="40">
        <v>33</v>
      </c>
      <c r="P161" s="40"/>
      <c r="Q161" s="40" t="s">
        <v>120</v>
      </c>
      <c r="R161" s="40"/>
      <c r="S161" s="40" t="s">
        <v>91</v>
      </c>
      <c r="T161" s="40"/>
      <c r="U161" s="40" t="s">
        <v>92</v>
      </c>
      <c r="V161" s="40"/>
      <c r="W161" s="40" t="s">
        <v>121</v>
      </c>
      <c r="X161" s="40"/>
      <c r="Y161" s="40">
        <v>101</v>
      </c>
      <c r="Z161" s="35"/>
      <c r="AA161" s="35"/>
      <c r="AB161" s="35"/>
    </row>
    <row r="162" spans="1:28" ht="12.75">
      <c r="A162" s="51"/>
      <c r="B162" s="37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35"/>
      <c r="AA162" s="35"/>
      <c r="AB162" s="35"/>
    </row>
    <row r="163" spans="1:28" ht="12.75">
      <c r="A163" s="51"/>
      <c r="B163" s="37"/>
      <c r="C163" s="40">
        <v>25623192</v>
      </c>
      <c r="D163" s="40"/>
      <c r="E163" s="40" t="s">
        <v>137</v>
      </c>
      <c r="F163" s="40"/>
      <c r="G163" s="40" t="s">
        <v>22</v>
      </c>
      <c r="H163" s="40"/>
      <c r="I163" s="40">
        <v>1100200</v>
      </c>
      <c r="J163" s="40"/>
      <c r="K163" s="40" t="s">
        <v>119</v>
      </c>
      <c r="L163" s="40"/>
      <c r="M163" s="40">
        <v>121</v>
      </c>
      <c r="N163" s="40"/>
      <c r="O163" s="40">
        <v>33</v>
      </c>
      <c r="P163" s="40"/>
      <c r="Q163" s="40" t="s">
        <v>120</v>
      </c>
      <c r="R163" s="40"/>
      <c r="S163" s="40" t="s">
        <v>91</v>
      </c>
      <c r="T163" s="40"/>
      <c r="U163" s="40" t="s">
        <v>92</v>
      </c>
      <c r="V163" s="40"/>
      <c r="W163" s="40" t="s">
        <v>121</v>
      </c>
      <c r="X163" s="40"/>
      <c r="Y163" s="40">
        <v>101</v>
      </c>
      <c r="Z163" s="35"/>
      <c r="AA163" s="35"/>
      <c r="AB163" s="35"/>
    </row>
    <row r="164" spans="1:28" ht="12.75">
      <c r="A164" s="51"/>
      <c r="B164" s="37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35"/>
      <c r="AA164" s="35"/>
      <c r="AB164" s="35"/>
    </row>
    <row r="165" spans="1:28" ht="12.75">
      <c r="A165" s="51"/>
      <c r="B165" s="37"/>
      <c r="C165" s="40">
        <v>25623184</v>
      </c>
      <c r="D165" s="40"/>
      <c r="E165" s="40" t="s">
        <v>138</v>
      </c>
      <c r="F165" s="40"/>
      <c r="G165" s="40" t="s">
        <v>22</v>
      </c>
      <c r="H165" s="40"/>
      <c r="I165" s="40">
        <v>1100200</v>
      </c>
      <c r="J165" s="40"/>
      <c r="K165" s="40" t="s">
        <v>119</v>
      </c>
      <c r="L165" s="40"/>
      <c r="M165" s="40">
        <v>121</v>
      </c>
      <c r="N165" s="40"/>
      <c r="O165" s="40">
        <v>33</v>
      </c>
      <c r="P165" s="40"/>
      <c r="Q165" s="40" t="s">
        <v>120</v>
      </c>
      <c r="R165" s="40"/>
      <c r="S165" s="40" t="s">
        <v>91</v>
      </c>
      <c r="T165" s="40"/>
      <c r="U165" s="40" t="s">
        <v>92</v>
      </c>
      <c r="V165" s="40"/>
      <c r="W165" s="40" t="s">
        <v>121</v>
      </c>
      <c r="X165" s="40"/>
      <c r="Y165" s="40">
        <v>101</v>
      </c>
      <c r="Z165" s="35"/>
      <c r="AA165" s="35"/>
      <c r="AB165" s="35"/>
    </row>
    <row r="166" spans="1:28" ht="12.75">
      <c r="A166" s="51"/>
      <c r="B166" s="37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35"/>
      <c r="AA166" s="35"/>
      <c r="AB166" s="35"/>
    </row>
    <row r="167" spans="1:28" ht="12.75">
      <c r="A167" s="51"/>
      <c r="B167" s="37"/>
      <c r="C167" s="40">
        <v>26145090</v>
      </c>
      <c r="D167" s="40"/>
      <c r="E167" s="40" t="s">
        <v>139</v>
      </c>
      <c r="F167" s="40"/>
      <c r="G167" s="40" t="s">
        <v>22</v>
      </c>
      <c r="H167" s="40"/>
      <c r="I167" s="40">
        <v>1100200</v>
      </c>
      <c r="J167" s="40"/>
      <c r="K167" s="40" t="s">
        <v>119</v>
      </c>
      <c r="L167" s="40"/>
      <c r="M167" s="40">
        <v>121</v>
      </c>
      <c r="N167" s="40"/>
      <c r="O167" s="40">
        <v>33</v>
      </c>
      <c r="P167" s="40"/>
      <c r="Q167" s="40" t="s">
        <v>120</v>
      </c>
      <c r="R167" s="40"/>
      <c r="S167" s="40" t="s">
        <v>91</v>
      </c>
      <c r="T167" s="40"/>
      <c r="U167" s="40" t="s">
        <v>92</v>
      </c>
      <c r="V167" s="40"/>
      <c r="W167" s="40" t="s">
        <v>121</v>
      </c>
      <c r="X167" s="40"/>
      <c r="Y167" s="40">
        <v>101</v>
      </c>
      <c r="Z167" s="35"/>
      <c r="AA167" s="35"/>
      <c r="AB167" s="35"/>
    </row>
    <row r="168" spans="1:28" ht="12.75">
      <c r="A168" s="51"/>
      <c r="B168" s="37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35"/>
      <c r="AA168" s="35"/>
      <c r="AB168" s="35"/>
    </row>
    <row r="169" spans="1:28" ht="12.75">
      <c r="A169" s="51"/>
      <c r="B169" s="37"/>
      <c r="C169" s="40">
        <v>60192763</v>
      </c>
      <c r="D169" s="40"/>
      <c r="E169" s="40" t="s">
        <v>140</v>
      </c>
      <c r="F169" s="40"/>
      <c r="G169" s="40" t="s">
        <v>22</v>
      </c>
      <c r="H169" s="40"/>
      <c r="I169" s="40">
        <v>1100200</v>
      </c>
      <c r="J169" s="40"/>
      <c r="K169" s="40" t="s">
        <v>119</v>
      </c>
      <c r="L169" s="40"/>
      <c r="M169" s="40">
        <v>121</v>
      </c>
      <c r="N169" s="40"/>
      <c r="O169" s="40">
        <v>33</v>
      </c>
      <c r="P169" s="40"/>
      <c r="Q169" s="40" t="s">
        <v>120</v>
      </c>
      <c r="R169" s="40"/>
      <c r="S169" s="40" t="s">
        <v>91</v>
      </c>
      <c r="T169" s="40"/>
      <c r="U169" s="40" t="s">
        <v>92</v>
      </c>
      <c r="V169" s="40"/>
      <c r="W169" s="40" t="s">
        <v>121</v>
      </c>
      <c r="X169" s="40"/>
      <c r="Y169" s="40">
        <v>101</v>
      </c>
      <c r="Z169" s="35"/>
      <c r="AA169" s="35"/>
      <c r="AB169" s="35"/>
    </row>
    <row r="170" spans="1:28" ht="12.75">
      <c r="A170" s="51"/>
      <c r="B170" s="37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35"/>
      <c r="AA170" s="35"/>
      <c r="AB170" s="35"/>
    </row>
    <row r="171" spans="1:28" ht="12.75">
      <c r="A171" s="51"/>
      <c r="B171" s="37"/>
      <c r="C171" s="40">
        <v>27650928</v>
      </c>
      <c r="D171" s="40"/>
      <c r="E171" s="40" t="s">
        <v>141</v>
      </c>
      <c r="F171" s="40"/>
      <c r="G171" s="40" t="s">
        <v>22</v>
      </c>
      <c r="H171" s="40"/>
      <c r="I171" s="40">
        <v>1100200</v>
      </c>
      <c r="J171" s="40"/>
      <c r="K171" s="40" t="s">
        <v>119</v>
      </c>
      <c r="L171" s="40"/>
      <c r="M171" s="40">
        <v>121</v>
      </c>
      <c r="N171" s="40"/>
      <c r="O171" s="40">
        <v>101</v>
      </c>
      <c r="P171" s="40"/>
      <c r="Q171" s="40" t="s">
        <v>120</v>
      </c>
      <c r="R171" s="40"/>
      <c r="S171" s="40" t="s">
        <v>91</v>
      </c>
      <c r="T171" s="40"/>
      <c r="U171" s="40" t="s">
        <v>92</v>
      </c>
      <c r="V171" s="40"/>
      <c r="W171" s="40" t="s">
        <v>121</v>
      </c>
      <c r="X171" s="40"/>
      <c r="Y171" s="40">
        <v>101</v>
      </c>
      <c r="Z171" s="35"/>
      <c r="AA171" s="35"/>
      <c r="AB171" s="35"/>
    </row>
    <row r="172" spans="1:28" ht="12.75">
      <c r="A172" s="51"/>
      <c r="B172" s="37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35"/>
      <c r="AA172" s="35"/>
      <c r="AB172" s="35"/>
    </row>
    <row r="173" spans="1:28" ht="12.75">
      <c r="A173" s="51"/>
      <c r="B173" s="37"/>
      <c r="C173" s="40">
        <v>35828137</v>
      </c>
      <c r="D173" s="40"/>
      <c r="E173" s="40" t="s">
        <v>142</v>
      </c>
      <c r="F173" s="40"/>
      <c r="G173" s="40" t="s">
        <v>67</v>
      </c>
      <c r="H173" s="40"/>
      <c r="I173" s="40">
        <v>1100200</v>
      </c>
      <c r="J173" s="40"/>
      <c r="K173" s="40" t="s">
        <v>119</v>
      </c>
      <c r="L173" s="40"/>
      <c r="M173" s="40">
        <v>121</v>
      </c>
      <c r="N173" s="40"/>
      <c r="O173" s="40">
        <v>102</v>
      </c>
      <c r="P173" s="40"/>
      <c r="Q173" s="40" t="s">
        <v>120</v>
      </c>
      <c r="R173" s="40"/>
      <c r="S173" s="40" t="s">
        <v>91</v>
      </c>
      <c r="T173" s="40"/>
      <c r="U173" s="40" t="s">
        <v>92</v>
      </c>
      <c r="V173" s="40"/>
      <c r="W173" s="40" t="s">
        <v>121</v>
      </c>
      <c r="X173" s="40"/>
      <c r="Y173" s="40">
        <v>101</v>
      </c>
      <c r="Z173" s="35"/>
      <c r="AA173" s="35"/>
      <c r="AB173" s="35"/>
    </row>
    <row r="174" spans="1:28" ht="12.75">
      <c r="A174" s="51"/>
      <c r="B174" s="37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35"/>
      <c r="AA174" s="35"/>
      <c r="AB174" s="35"/>
    </row>
    <row r="175" spans="1:28" ht="12.75">
      <c r="A175" s="51"/>
      <c r="B175" s="37"/>
      <c r="C175" s="40">
        <v>35942177</v>
      </c>
      <c r="D175" s="40"/>
      <c r="E175" s="40" t="s">
        <v>143</v>
      </c>
      <c r="F175" s="40"/>
      <c r="G175" s="40" t="s">
        <v>67</v>
      </c>
      <c r="H175" s="40"/>
      <c r="I175" s="40">
        <v>1100200</v>
      </c>
      <c r="J175" s="40"/>
      <c r="K175" s="40" t="s">
        <v>119</v>
      </c>
      <c r="L175" s="40"/>
      <c r="M175" s="40">
        <v>121</v>
      </c>
      <c r="N175" s="40"/>
      <c r="O175" s="40">
        <v>102</v>
      </c>
      <c r="P175" s="40"/>
      <c r="Q175" s="40" t="s">
        <v>120</v>
      </c>
      <c r="R175" s="40"/>
      <c r="S175" s="40" t="s">
        <v>91</v>
      </c>
      <c r="T175" s="40"/>
      <c r="U175" s="40" t="s">
        <v>92</v>
      </c>
      <c r="V175" s="40"/>
      <c r="W175" s="40" t="s">
        <v>121</v>
      </c>
      <c r="X175" s="40"/>
      <c r="Y175" s="40">
        <v>101</v>
      </c>
      <c r="Z175" s="35"/>
      <c r="AA175" s="35"/>
      <c r="AB175" s="35"/>
    </row>
    <row r="176" spans="1:28" ht="12.75">
      <c r="A176" s="51"/>
      <c r="B176" s="37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35"/>
      <c r="AA176" s="35"/>
      <c r="AB176" s="35"/>
    </row>
    <row r="177" spans="1:28" ht="12.75">
      <c r="A177" s="51"/>
      <c r="B177" s="37"/>
      <c r="C177" s="40">
        <v>35960990</v>
      </c>
      <c r="D177" s="40"/>
      <c r="E177" s="40" t="s">
        <v>144</v>
      </c>
      <c r="F177" s="40"/>
      <c r="G177" s="40" t="s">
        <v>67</v>
      </c>
      <c r="H177" s="40"/>
      <c r="I177" s="40">
        <v>1100200</v>
      </c>
      <c r="J177" s="40"/>
      <c r="K177" s="40" t="s">
        <v>145</v>
      </c>
      <c r="L177" s="40"/>
      <c r="M177" s="40">
        <v>121</v>
      </c>
      <c r="N177" s="40"/>
      <c r="O177" s="40">
        <v>102</v>
      </c>
      <c r="P177" s="40"/>
      <c r="Q177" s="40" t="s">
        <v>120</v>
      </c>
      <c r="R177" s="40"/>
      <c r="S177" s="40" t="s">
        <v>91</v>
      </c>
      <c r="T177" s="40"/>
      <c r="U177" s="40" t="s">
        <v>92</v>
      </c>
      <c r="V177" s="40"/>
      <c r="W177" s="40" t="s">
        <v>134</v>
      </c>
      <c r="X177" s="40"/>
      <c r="Y177" s="40">
        <v>101</v>
      </c>
      <c r="Z177" s="35"/>
      <c r="AA177" s="35"/>
      <c r="AB177" s="35"/>
    </row>
    <row r="178" spans="1:28" ht="12.75">
      <c r="A178" s="51"/>
      <c r="B178" s="37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35"/>
      <c r="AA178" s="35"/>
      <c r="AB178" s="35"/>
    </row>
    <row r="179" spans="1:28" ht="12.75">
      <c r="A179" s="51"/>
      <c r="B179" s="37"/>
      <c r="C179" s="40">
        <v>64946835</v>
      </c>
      <c r="D179" s="40"/>
      <c r="E179" s="40" t="s">
        <v>146</v>
      </c>
      <c r="F179" s="40"/>
      <c r="G179" s="40" t="s">
        <v>22</v>
      </c>
      <c r="H179" s="40"/>
      <c r="I179" s="40">
        <v>1222200</v>
      </c>
      <c r="J179" s="40"/>
      <c r="K179" s="40" t="s">
        <v>119</v>
      </c>
      <c r="L179" s="40"/>
      <c r="M179" s="40">
        <v>205</v>
      </c>
      <c r="N179" s="40"/>
      <c r="O179" s="40">
        <v>90</v>
      </c>
      <c r="P179" s="40"/>
      <c r="Q179" s="40" t="s">
        <v>120</v>
      </c>
      <c r="R179" s="40"/>
      <c r="S179" s="40" t="s">
        <v>91</v>
      </c>
      <c r="T179" s="40"/>
      <c r="U179" s="40" t="s">
        <v>92</v>
      </c>
      <c r="V179" s="40"/>
      <c r="W179" s="40" t="s">
        <v>147</v>
      </c>
      <c r="X179" s="40"/>
      <c r="Y179" s="40">
        <v>101</v>
      </c>
      <c r="Z179" s="35"/>
      <c r="AA179" s="35"/>
      <c r="AB179" s="35"/>
    </row>
    <row r="180" spans="1:28" ht="12.75">
      <c r="A180" s="51"/>
      <c r="B180" s="37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35"/>
      <c r="AA180" s="35"/>
      <c r="AB180" s="35"/>
    </row>
    <row r="181" spans="1:28" ht="12.75">
      <c r="A181" s="51"/>
      <c r="B181" s="37"/>
      <c r="C181" s="40">
        <v>27407748</v>
      </c>
      <c r="D181" s="40"/>
      <c r="E181" s="40" t="s">
        <v>148</v>
      </c>
      <c r="F181" s="40"/>
      <c r="G181" s="40" t="s">
        <v>22</v>
      </c>
      <c r="H181" s="40"/>
      <c r="I181" s="40">
        <v>1100200</v>
      </c>
      <c r="J181" s="40"/>
      <c r="K181" s="40" t="s">
        <v>119</v>
      </c>
      <c r="L181" s="40"/>
      <c r="M181" s="40">
        <v>205</v>
      </c>
      <c r="N181" s="40"/>
      <c r="O181" s="40">
        <v>90</v>
      </c>
      <c r="P181" s="40"/>
      <c r="Q181" s="40" t="s">
        <v>120</v>
      </c>
      <c r="R181" s="40"/>
      <c r="S181" s="40" t="s">
        <v>91</v>
      </c>
      <c r="T181" s="40"/>
      <c r="U181" s="40" t="s">
        <v>92</v>
      </c>
      <c r="V181" s="40"/>
      <c r="W181" s="40" t="s">
        <v>121</v>
      </c>
      <c r="X181" s="40"/>
      <c r="Y181" s="40">
        <v>101</v>
      </c>
      <c r="Z181" s="35"/>
      <c r="AA181" s="35"/>
      <c r="AB181" s="35"/>
    </row>
    <row r="182" spans="1:28" ht="12.75">
      <c r="A182" s="51"/>
      <c r="B182" s="37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35"/>
      <c r="AA182" s="35"/>
      <c r="AB182" s="35"/>
    </row>
    <row r="183" spans="1:28" ht="12.75">
      <c r="A183" s="51"/>
      <c r="B183" s="37"/>
      <c r="C183" s="40">
        <v>61860841</v>
      </c>
      <c r="D183" s="40"/>
      <c r="E183" s="40" t="s">
        <v>149</v>
      </c>
      <c r="F183" s="40"/>
      <c r="G183" s="40" t="s">
        <v>22</v>
      </c>
      <c r="H183" s="40"/>
      <c r="I183" s="40">
        <v>1100200</v>
      </c>
      <c r="J183" s="40"/>
      <c r="K183" s="40" t="s">
        <v>119</v>
      </c>
      <c r="L183" s="40"/>
      <c r="M183" s="40">
        <v>121</v>
      </c>
      <c r="N183" s="40"/>
      <c r="O183" s="40">
        <v>102</v>
      </c>
      <c r="P183" s="40"/>
      <c r="Q183" s="40" t="s">
        <v>81</v>
      </c>
      <c r="R183" s="40"/>
      <c r="S183" s="40" t="s">
        <v>93</v>
      </c>
      <c r="T183" s="40"/>
      <c r="U183" s="40" t="s">
        <v>94</v>
      </c>
      <c r="V183" s="40"/>
      <c r="W183" s="40" t="s">
        <v>121</v>
      </c>
      <c r="X183" s="40"/>
      <c r="Y183" s="40">
        <v>100</v>
      </c>
      <c r="Z183" s="35"/>
      <c r="AA183" s="35"/>
      <c r="AB183" s="35"/>
    </row>
    <row r="184" spans="1:28" ht="12.75">
      <c r="A184" s="51"/>
      <c r="B184" s="37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35"/>
      <c r="AA184" s="35"/>
      <c r="AB184" s="35"/>
    </row>
    <row r="185" spans="1:28" ht="12.75">
      <c r="A185" s="51"/>
      <c r="B185" s="37"/>
      <c r="C185" s="40">
        <v>25621262</v>
      </c>
      <c r="D185" s="40"/>
      <c r="E185" s="40" t="s">
        <v>132</v>
      </c>
      <c r="F185" s="40"/>
      <c r="G185" s="40" t="s">
        <v>22</v>
      </c>
      <c r="H185" s="40"/>
      <c r="I185" s="40">
        <v>1100200</v>
      </c>
      <c r="J185" s="40"/>
      <c r="K185" s="40" t="s">
        <v>119</v>
      </c>
      <c r="L185" s="40"/>
      <c r="M185" s="40">
        <v>121</v>
      </c>
      <c r="N185" s="40"/>
      <c r="O185" s="40">
        <v>102</v>
      </c>
      <c r="P185" s="40"/>
      <c r="Q185" s="40" t="s">
        <v>81</v>
      </c>
      <c r="R185" s="40"/>
      <c r="S185" s="40" t="s">
        <v>93</v>
      </c>
      <c r="T185" s="40"/>
      <c r="U185" s="40" t="s">
        <v>94</v>
      </c>
      <c r="V185" s="40"/>
      <c r="W185" s="40" t="s">
        <v>121</v>
      </c>
      <c r="X185" s="40"/>
      <c r="Y185" s="40">
        <v>100</v>
      </c>
      <c r="Z185" s="35"/>
      <c r="AA185" s="35"/>
      <c r="AB185" s="35"/>
    </row>
    <row r="186" spans="1:28" ht="12.75">
      <c r="A186" s="51"/>
      <c r="B186" s="37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35"/>
      <c r="AA186" s="35"/>
      <c r="AB186" s="35"/>
    </row>
    <row r="187" spans="1:28" ht="12.75">
      <c r="A187" s="51"/>
      <c r="B187" s="37"/>
      <c r="C187" s="40">
        <v>47116404</v>
      </c>
      <c r="D187" s="40"/>
      <c r="E187" s="40" t="s">
        <v>133</v>
      </c>
      <c r="F187" s="40"/>
      <c r="G187" s="40" t="s">
        <v>22</v>
      </c>
      <c r="H187" s="40"/>
      <c r="I187" s="40">
        <v>1100200</v>
      </c>
      <c r="J187" s="40"/>
      <c r="K187" s="40" t="s">
        <v>119</v>
      </c>
      <c r="L187" s="40"/>
      <c r="M187" s="40">
        <v>121</v>
      </c>
      <c r="N187" s="40"/>
      <c r="O187" s="40">
        <v>102</v>
      </c>
      <c r="P187" s="40"/>
      <c r="Q187" s="40" t="s">
        <v>81</v>
      </c>
      <c r="R187" s="40"/>
      <c r="S187" s="40" t="s">
        <v>93</v>
      </c>
      <c r="T187" s="40"/>
      <c r="U187" s="40" t="s">
        <v>94</v>
      </c>
      <c r="V187" s="40"/>
      <c r="W187" s="40" t="s">
        <v>134</v>
      </c>
      <c r="X187" s="40"/>
      <c r="Y187" s="40">
        <v>100</v>
      </c>
      <c r="Z187" s="35"/>
      <c r="AA187" s="35"/>
      <c r="AB187" s="35"/>
    </row>
    <row r="188" spans="1:28" ht="12.75">
      <c r="A188" s="51"/>
      <c r="B188" s="37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35"/>
      <c r="AA188" s="35"/>
      <c r="AB188" s="35"/>
    </row>
    <row r="189" spans="1:28" ht="12.75">
      <c r="A189" s="51"/>
      <c r="B189" s="37"/>
      <c r="C189" s="40">
        <v>25269241</v>
      </c>
      <c r="D189" s="40"/>
      <c r="E189" s="40" t="s">
        <v>150</v>
      </c>
      <c r="F189" s="40"/>
      <c r="G189" s="40" t="s">
        <v>22</v>
      </c>
      <c r="H189" s="40"/>
      <c r="I189" s="40">
        <v>1100200</v>
      </c>
      <c r="J189" s="40"/>
      <c r="K189" s="40" t="s">
        <v>119</v>
      </c>
      <c r="L189" s="40"/>
      <c r="M189" s="40">
        <v>112</v>
      </c>
      <c r="N189" s="40"/>
      <c r="O189" s="40">
        <v>73</v>
      </c>
      <c r="P189" s="40"/>
      <c r="Q189" s="40" t="s">
        <v>81</v>
      </c>
      <c r="R189" s="40"/>
      <c r="S189" s="40" t="s">
        <v>93</v>
      </c>
      <c r="T189" s="40"/>
      <c r="U189" s="40" t="s">
        <v>94</v>
      </c>
      <c r="V189" s="40"/>
      <c r="W189" s="40" t="s">
        <v>121</v>
      </c>
      <c r="X189" s="40"/>
      <c r="Y189" s="40">
        <v>100</v>
      </c>
      <c r="Z189" s="35"/>
      <c r="AA189" s="35"/>
      <c r="AB189" s="35"/>
    </row>
    <row r="190" spans="1:28" ht="12.75">
      <c r="A190" s="51"/>
      <c r="B190" s="37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35"/>
      <c r="AA190" s="35"/>
      <c r="AB190" s="35"/>
    </row>
    <row r="191" spans="1:28" ht="12.75">
      <c r="A191" s="51"/>
      <c r="B191" s="37"/>
      <c r="C191" s="40">
        <v>44268866</v>
      </c>
      <c r="D191" s="40"/>
      <c r="E191" s="40" t="s">
        <v>118</v>
      </c>
      <c r="F191" s="40"/>
      <c r="G191" s="40" t="s">
        <v>22</v>
      </c>
      <c r="H191" s="40"/>
      <c r="I191" s="40">
        <v>1100200</v>
      </c>
      <c r="J191" s="40"/>
      <c r="K191" s="40" t="s">
        <v>119</v>
      </c>
      <c r="L191" s="40"/>
      <c r="M191" s="40">
        <v>112</v>
      </c>
      <c r="N191" s="40"/>
      <c r="O191" s="40">
        <v>73</v>
      </c>
      <c r="P191" s="40"/>
      <c r="Q191" s="40" t="s">
        <v>81</v>
      </c>
      <c r="R191" s="40"/>
      <c r="S191" s="40" t="s">
        <v>93</v>
      </c>
      <c r="T191" s="40"/>
      <c r="U191" s="40" t="s">
        <v>94</v>
      </c>
      <c r="V191" s="40"/>
      <c r="W191" s="40" t="s">
        <v>121</v>
      </c>
      <c r="X191" s="40"/>
      <c r="Y191" s="40">
        <v>100</v>
      </c>
      <c r="Z191" s="35"/>
      <c r="AA191" s="35"/>
      <c r="AB191" s="35"/>
    </row>
    <row r="192" spans="1:28" ht="12.75">
      <c r="A192" s="51"/>
      <c r="B192" s="37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35"/>
      <c r="AA192" s="35"/>
      <c r="AB192" s="35"/>
    </row>
    <row r="193" spans="1:28" ht="12.75">
      <c r="A193" s="51"/>
      <c r="B193" s="37"/>
      <c r="C193" s="40">
        <v>25738755</v>
      </c>
      <c r="D193" s="40"/>
      <c r="E193" s="40" t="s">
        <v>151</v>
      </c>
      <c r="F193" s="40"/>
      <c r="G193" s="40" t="s">
        <v>22</v>
      </c>
      <c r="H193" s="40"/>
      <c r="I193" s="40">
        <v>1100200</v>
      </c>
      <c r="J193" s="40"/>
      <c r="K193" s="40" t="s">
        <v>119</v>
      </c>
      <c r="L193" s="40"/>
      <c r="M193" s="40">
        <v>112</v>
      </c>
      <c r="N193" s="40"/>
      <c r="O193" s="40">
        <v>73</v>
      </c>
      <c r="P193" s="40"/>
      <c r="Q193" s="40" t="s">
        <v>81</v>
      </c>
      <c r="R193" s="40"/>
      <c r="S193" s="40" t="s">
        <v>93</v>
      </c>
      <c r="T193" s="40"/>
      <c r="U193" s="40" t="s">
        <v>94</v>
      </c>
      <c r="V193" s="40"/>
      <c r="W193" s="40" t="s">
        <v>121</v>
      </c>
      <c r="X193" s="40"/>
      <c r="Y193" s="40">
        <v>100</v>
      </c>
      <c r="Z193" s="35"/>
      <c r="AA193" s="35"/>
      <c r="AB193" s="35"/>
    </row>
    <row r="194" spans="1:28" ht="12.75">
      <c r="A194" s="51"/>
      <c r="B194" s="37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35"/>
      <c r="AA194" s="35"/>
      <c r="AB194" s="35"/>
    </row>
    <row r="195" spans="1:28" ht="12.75">
      <c r="A195" s="51"/>
      <c r="B195" s="37"/>
      <c r="C195" s="40">
        <v>48585131</v>
      </c>
      <c r="D195" s="40"/>
      <c r="E195" s="40" t="s">
        <v>152</v>
      </c>
      <c r="F195" s="40"/>
      <c r="G195" s="40" t="s">
        <v>22</v>
      </c>
      <c r="H195" s="40"/>
      <c r="I195" s="40">
        <v>1100200</v>
      </c>
      <c r="J195" s="40"/>
      <c r="K195" s="40" t="s">
        <v>119</v>
      </c>
      <c r="L195" s="40"/>
      <c r="M195" s="40">
        <v>121</v>
      </c>
      <c r="N195" s="40"/>
      <c r="O195" s="40">
        <v>37</v>
      </c>
      <c r="P195" s="40"/>
      <c r="Q195" s="40" t="s">
        <v>81</v>
      </c>
      <c r="R195" s="40"/>
      <c r="S195" s="40" t="s">
        <v>93</v>
      </c>
      <c r="T195" s="40"/>
      <c r="U195" s="40" t="s">
        <v>94</v>
      </c>
      <c r="V195" s="40"/>
      <c r="W195" s="40" t="s">
        <v>121</v>
      </c>
      <c r="X195" s="40"/>
      <c r="Y195" s="40">
        <v>100</v>
      </c>
      <c r="Z195" s="35"/>
      <c r="AA195" s="35"/>
      <c r="AB195" s="35"/>
    </row>
    <row r="196" spans="1:28" ht="12.75">
      <c r="A196" s="51"/>
      <c r="B196" s="37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35"/>
      <c r="AA196" s="35"/>
      <c r="AB196" s="35"/>
    </row>
    <row r="197" spans="1:28" ht="12.75">
      <c r="A197" s="51"/>
      <c r="B197" s="37"/>
      <c r="C197" s="40">
        <v>28206436</v>
      </c>
      <c r="D197" s="40"/>
      <c r="E197" s="40" t="s">
        <v>153</v>
      </c>
      <c r="F197" s="40"/>
      <c r="G197" s="40" t="s">
        <v>22</v>
      </c>
      <c r="H197" s="40"/>
      <c r="I197" s="40">
        <v>1100200</v>
      </c>
      <c r="J197" s="40"/>
      <c r="K197" s="40" t="s">
        <v>119</v>
      </c>
      <c r="L197" s="40"/>
      <c r="M197" s="40">
        <v>121</v>
      </c>
      <c r="N197" s="40"/>
      <c r="O197" s="40">
        <v>37</v>
      </c>
      <c r="P197" s="40"/>
      <c r="Q197" s="40" t="s">
        <v>81</v>
      </c>
      <c r="R197" s="40"/>
      <c r="S197" s="40" t="s">
        <v>93</v>
      </c>
      <c r="T197" s="40"/>
      <c r="U197" s="40" t="s">
        <v>94</v>
      </c>
      <c r="V197" s="40"/>
      <c r="W197" s="40" t="s">
        <v>121</v>
      </c>
      <c r="X197" s="40"/>
      <c r="Y197" s="40">
        <v>100</v>
      </c>
      <c r="Z197" s="35"/>
      <c r="AA197" s="35"/>
      <c r="AB197" s="35"/>
    </row>
    <row r="198" spans="1:28" ht="12.75">
      <c r="A198" s="51"/>
      <c r="B198" s="37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35"/>
      <c r="AA198" s="35"/>
      <c r="AB198" s="35"/>
    </row>
    <row r="199" spans="1:28" ht="12.75">
      <c r="A199" s="51"/>
      <c r="B199" s="37"/>
      <c r="C199" s="40">
        <v>28212703</v>
      </c>
      <c r="D199" s="40"/>
      <c r="E199" s="40" t="s">
        <v>154</v>
      </c>
      <c r="F199" s="40"/>
      <c r="G199" s="40" t="s">
        <v>22</v>
      </c>
      <c r="H199" s="40"/>
      <c r="I199" s="40">
        <v>1100200</v>
      </c>
      <c r="J199" s="40"/>
      <c r="K199" s="40" t="s">
        <v>119</v>
      </c>
      <c r="L199" s="40"/>
      <c r="M199" s="40">
        <v>121</v>
      </c>
      <c r="N199" s="40"/>
      <c r="O199" s="40">
        <v>37</v>
      </c>
      <c r="P199" s="40"/>
      <c r="Q199" s="40" t="s">
        <v>81</v>
      </c>
      <c r="R199" s="40"/>
      <c r="S199" s="40" t="s">
        <v>93</v>
      </c>
      <c r="T199" s="40"/>
      <c r="U199" s="40" t="s">
        <v>94</v>
      </c>
      <c r="V199" s="40"/>
      <c r="W199" s="40" t="s">
        <v>121</v>
      </c>
      <c r="X199" s="40"/>
      <c r="Y199" s="40">
        <v>100</v>
      </c>
      <c r="Z199" s="35"/>
      <c r="AA199" s="35"/>
      <c r="AB199" s="35"/>
    </row>
    <row r="200" spans="1:28" ht="12.75">
      <c r="A200" s="51"/>
      <c r="B200" s="37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35"/>
      <c r="AA200" s="35"/>
      <c r="AB200" s="35"/>
    </row>
    <row r="201" spans="1:28" ht="12.75">
      <c r="A201" s="51"/>
      <c r="B201" s="37"/>
      <c r="C201" s="40">
        <v>28211138</v>
      </c>
      <c r="D201" s="40"/>
      <c r="E201" s="40" t="s">
        <v>155</v>
      </c>
      <c r="F201" s="40"/>
      <c r="G201" s="40" t="s">
        <v>22</v>
      </c>
      <c r="H201" s="40"/>
      <c r="I201" s="40">
        <v>1100200</v>
      </c>
      <c r="J201" s="40"/>
      <c r="K201" s="40" t="s">
        <v>119</v>
      </c>
      <c r="L201" s="40"/>
      <c r="M201" s="40">
        <v>121</v>
      </c>
      <c r="N201" s="40"/>
      <c r="O201" s="40">
        <v>37</v>
      </c>
      <c r="P201" s="40"/>
      <c r="Q201" s="40" t="s">
        <v>81</v>
      </c>
      <c r="R201" s="40"/>
      <c r="S201" s="40" t="s">
        <v>93</v>
      </c>
      <c r="T201" s="40"/>
      <c r="U201" s="40" t="s">
        <v>94</v>
      </c>
      <c r="V201" s="40"/>
      <c r="W201" s="40" t="s">
        <v>121</v>
      </c>
      <c r="X201" s="40"/>
      <c r="Y201" s="40">
        <v>100</v>
      </c>
      <c r="Z201" s="35"/>
      <c r="AA201" s="35"/>
      <c r="AB201" s="35"/>
    </row>
    <row r="202" spans="1:28" ht="12.75">
      <c r="A202" s="51"/>
      <c r="B202" s="37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35"/>
      <c r="AA202" s="35"/>
      <c r="AB202" s="35"/>
    </row>
    <row r="203" spans="1:28" ht="12.75">
      <c r="A203" s="51"/>
      <c r="B203" s="37"/>
      <c r="C203" s="40">
        <v>28206517</v>
      </c>
      <c r="D203" s="40"/>
      <c r="E203" s="40" t="s">
        <v>156</v>
      </c>
      <c r="F203" s="40"/>
      <c r="G203" s="40" t="s">
        <v>22</v>
      </c>
      <c r="H203" s="40"/>
      <c r="I203" s="40">
        <v>1100200</v>
      </c>
      <c r="J203" s="40"/>
      <c r="K203" s="40" t="s">
        <v>119</v>
      </c>
      <c r="L203" s="40"/>
      <c r="M203" s="40">
        <v>121</v>
      </c>
      <c r="N203" s="40"/>
      <c r="O203" s="40">
        <v>37</v>
      </c>
      <c r="P203" s="40"/>
      <c r="Q203" s="40" t="s">
        <v>81</v>
      </c>
      <c r="R203" s="40"/>
      <c r="S203" s="40" t="s">
        <v>93</v>
      </c>
      <c r="T203" s="40"/>
      <c r="U203" s="40" t="s">
        <v>94</v>
      </c>
      <c r="V203" s="40"/>
      <c r="W203" s="40" t="s">
        <v>121</v>
      </c>
      <c r="X203" s="40"/>
      <c r="Y203" s="40">
        <v>100</v>
      </c>
      <c r="Z203" s="35"/>
      <c r="AA203" s="35"/>
      <c r="AB203" s="35"/>
    </row>
    <row r="204" spans="1:28" ht="12.75">
      <c r="A204" s="51"/>
      <c r="B204" s="37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35"/>
      <c r="AA204" s="35"/>
      <c r="AB204" s="35"/>
    </row>
    <row r="205" spans="1:28" ht="12.75">
      <c r="A205" s="51"/>
      <c r="B205" s="37"/>
      <c r="C205" s="40">
        <v>28211502</v>
      </c>
      <c r="D205" s="40"/>
      <c r="E205" s="40" t="s">
        <v>157</v>
      </c>
      <c r="F205" s="40"/>
      <c r="G205" s="40" t="s">
        <v>22</v>
      </c>
      <c r="H205" s="40"/>
      <c r="I205" s="40">
        <v>1100200</v>
      </c>
      <c r="J205" s="40"/>
      <c r="K205" s="40" t="s">
        <v>119</v>
      </c>
      <c r="L205" s="40"/>
      <c r="M205" s="40">
        <v>121</v>
      </c>
      <c r="N205" s="40"/>
      <c r="O205" s="40">
        <v>37</v>
      </c>
      <c r="P205" s="40"/>
      <c r="Q205" s="40" t="s">
        <v>81</v>
      </c>
      <c r="R205" s="40"/>
      <c r="S205" s="40" t="s">
        <v>93</v>
      </c>
      <c r="T205" s="40"/>
      <c r="U205" s="40" t="s">
        <v>94</v>
      </c>
      <c r="V205" s="40"/>
      <c r="W205" s="40" t="s">
        <v>121</v>
      </c>
      <c r="X205" s="40"/>
      <c r="Y205" s="40">
        <v>100</v>
      </c>
      <c r="Z205" s="35"/>
      <c r="AA205" s="35"/>
      <c r="AB205" s="35"/>
    </row>
    <row r="206" spans="1:28" ht="12.75">
      <c r="A206" s="51"/>
      <c r="B206" s="37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35"/>
      <c r="AA206" s="35"/>
      <c r="AB206" s="35"/>
    </row>
    <row r="207" spans="1:28" ht="12.75">
      <c r="A207" s="51"/>
      <c r="B207" s="37"/>
      <c r="C207" s="40">
        <v>27650928</v>
      </c>
      <c r="D207" s="40"/>
      <c r="E207" s="40" t="s">
        <v>141</v>
      </c>
      <c r="F207" s="40"/>
      <c r="G207" s="40" t="s">
        <v>22</v>
      </c>
      <c r="H207" s="40"/>
      <c r="I207" s="40">
        <v>1100200</v>
      </c>
      <c r="J207" s="40"/>
      <c r="K207" s="40" t="s">
        <v>119</v>
      </c>
      <c r="L207" s="40"/>
      <c r="M207" s="40">
        <v>121</v>
      </c>
      <c r="N207" s="40"/>
      <c r="O207" s="40">
        <v>100</v>
      </c>
      <c r="P207" s="40"/>
      <c r="Q207" s="40" t="s">
        <v>81</v>
      </c>
      <c r="R207" s="40"/>
      <c r="S207" s="40" t="s">
        <v>93</v>
      </c>
      <c r="T207" s="40"/>
      <c r="U207" s="40" t="s">
        <v>94</v>
      </c>
      <c r="V207" s="40"/>
      <c r="W207" s="40" t="s">
        <v>121</v>
      </c>
      <c r="X207" s="40"/>
      <c r="Y207" s="40">
        <v>100</v>
      </c>
      <c r="Z207" s="35"/>
      <c r="AA207" s="35"/>
      <c r="AB207" s="35"/>
    </row>
    <row r="208" spans="1:28" ht="12.75">
      <c r="A208" s="51"/>
      <c r="B208" s="37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35"/>
      <c r="AA208" s="35"/>
      <c r="AB208" s="35"/>
    </row>
    <row r="209" spans="1:28" ht="12.75">
      <c r="A209" s="51"/>
      <c r="B209" s="37"/>
      <c r="C209" s="40">
        <v>26761858</v>
      </c>
      <c r="D209" s="40"/>
      <c r="E209" s="40" t="s">
        <v>135</v>
      </c>
      <c r="F209" s="40"/>
      <c r="G209" s="40" t="s">
        <v>22</v>
      </c>
      <c r="H209" s="40"/>
      <c r="I209" s="40">
        <v>1100200</v>
      </c>
      <c r="J209" s="40"/>
      <c r="K209" s="40" t="s">
        <v>119</v>
      </c>
      <c r="L209" s="40"/>
      <c r="M209" s="40">
        <v>121</v>
      </c>
      <c r="N209" s="40"/>
      <c r="O209" s="40">
        <v>100</v>
      </c>
      <c r="P209" s="40"/>
      <c r="Q209" s="40" t="s">
        <v>81</v>
      </c>
      <c r="R209" s="40"/>
      <c r="S209" s="40" t="s">
        <v>93</v>
      </c>
      <c r="T209" s="40"/>
      <c r="U209" s="40" t="s">
        <v>94</v>
      </c>
      <c r="V209" s="40"/>
      <c r="W209" s="40" t="s">
        <v>121</v>
      </c>
      <c r="X209" s="40"/>
      <c r="Y209" s="40">
        <v>100</v>
      </c>
      <c r="Z209" s="35"/>
      <c r="AA209" s="35"/>
      <c r="AB209" s="35"/>
    </row>
    <row r="210" spans="1:28" ht="12.75">
      <c r="A210" s="51"/>
      <c r="B210" s="37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35"/>
      <c r="AA210" s="35"/>
      <c r="AB210" s="35"/>
    </row>
    <row r="211" spans="1:28" ht="12.75">
      <c r="A211" s="51"/>
      <c r="B211" s="37"/>
      <c r="C211" s="40">
        <v>60192763</v>
      </c>
      <c r="D211" s="40"/>
      <c r="E211" s="40" t="s">
        <v>140</v>
      </c>
      <c r="F211" s="40"/>
      <c r="G211" s="40" t="s">
        <v>22</v>
      </c>
      <c r="H211" s="40"/>
      <c r="I211" s="40">
        <v>1100200</v>
      </c>
      <c r="J211" s="40"/>
      <c r="K211" s="40" t="s">
        <v>119</v>
      </c>
      <c r="L211" s="40"/>
      <c r="M211" s="40">
        <v>121</v>
      </c>
      <c r="N211" s="40"/>
      <c r="O211" s="40">
        <v>35</v>
      </c>
      <c r="P211" s="40"/>
      <c r="Q211" s="40" t="s">
        <v>81</v>
      </c>
      <c r="R211" s="40"/>
      <c r="S211" s="40" t="s">
        <v>93</v>
      </c>
      <c r="T211" s="40"/>
      <c r="U211" s="40" t="s">
        <v>94</v>
      </c>
      <c r="V211" s="40"/>
      <c r="W211" s="40" t="s">
        <v>121</v>
      </c>
      <c r="X211" s="40"/>
      <c r="Y211" s="40">
        <v>100</v>
      </c>
      <c r="Z211" s="35"/>
      <c r="AA211" s="35"/>
      <c r="AB211" s="35"/>
    </row>
    <row r="212" spans="1:28" ht="12.75">
      <c r="A212" s="51"/>
      <c r="B212" s="37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35"/>
      <c r="AA212" s="35"/>
      <c r="AB212" s="35"/>
    </row>
    <row r="213" spans="1:28" ht="12.75">
      <c r="A213" s="51"/>
      <c r="B213" s="37"/>
      <c r="C213" s="40">
        <v>36015113</v>
      </c>
      <c r="D213" s="40"/>
      <c r="E213" s="40" t="s">
        <v>158</v>
      </c>
      <c r="F213" s="40"/>
      <c r="G213" s="40" t="s">
        <v>67</v>
      </c>
      <c r="H213" s="40"/>
      <c r="I213" s="40">
        <v>1100200</v>
      </c>
      <c r="J213" s="40"/>
      <c r="K213" s="40" t="s">
        <v>119</v>
      </c>
      <c r="L213" s="40"/>
      <c r="M213" s="40">
        <v>112</v>
      </c>
      <c r="N213" s="40"/>
      <c r="O213" s="40">
        <v>73</v>
      </c>
      <c r="P213" s="40"/>
      <c r="Q213" s="40" t="s">
        <v>81</v>
      </c>
      <c r="R213" s="40"/>
      <c r="S213" s="40" t="s">
        <v>93</v>
      </c>
      <c r="T213" s="40"/>
      <c r="U213" s="40" t="s">
        <v>94</v>
      </c>
      <c r="V213" s="40"/>
      <c r="W213" s="40" t="s">
        <v>121</v>
      </c>
      <c r="X213" s="40"/>
      <c r="Y213" s="40">
        <v>100</v>
      </c>
      <c r="Z213" s="35"/>
      <c r="AA213" s="35"/>
      <c r="AB213" s="35"/>
    </row>
    <row r="214" spans="1:28" ht="12.75">
      <c r="A214" s="51"/>
      <c r="B214" s="37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35"/>
      <c r="AA214" s="35"/>
      <c r="AB214" s="35"/>
    </row>
    <row r="215" spans="1:28" ht="12.75">
      <c r="A215" s="51"/>
      <c r="B215" s="37"/>
      <c r="C215" s="40">
        <v>36293318</v>
      </c>
      <c r="D215" s="40"/>
      <c r="E215" s="40" t="s">
        <v>159</v>
      </c>
      <c r="F215" s="40"/>
      <c r="G215" s="40" t="s">
        <v>67</v>
      </c>
      <c r="H215" s="40"/>
      <c r="I215" s="40">
        <v>1100200</v>
      </c>
      <c r="J215" s="40"/>
      <c r="K215" s="40" t="s">
        <v>119</v>
      </c>
      <c r="L215" s="40"/>
      <c r="M215" s="40">
        <v>112</v>
      </c>
      <c r="N215" s="40"/>
      <c r="O215" s="40">
        <v>73</v>
      </c>
      <c r="P215" s="40"/>
      <c r="Q215" s="40" t="s">
        <v>81</v>
      </c>
      <c r="R215" s="40"/>
      <c r="S215" s="40" t="s">
        <v>93</v>
      </c>
      <c r="T215" s="40"/>
      <c r="U215" s="40" t="s">
        <v>94</v>
      </c>
      <c r="V215" s="40"/>
      <c r="W215" s="40" t="s">
        <v>121</v>
      </c>
      <c r="X215" s="40"/>
      <c r="Y215" s="40">
        <v>100</v>
      </c>
      <c r="Z215" s="35"/>
      <c r="AA215" s="35"/>
      <c r="AB215" s="35"/>
    </row>
    <row r="216" spans="1:28" ht="12.75">
      <c r="A216" s="51"/>
      <c r="B216" s="37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35"/>
      <c r="AA216" s="35"/>
      <c r="AB216" s="35"/>
    </row>
    <row r="217" spans="1:28" ht="12.75">
      <c r="A217" s="51"/>
      <c r="B217" s="37"/>
      <c r="C217" s="40">
        <v>30229529</v>
      </c>
      <c r="D217" s="40"/>
      <c r="E217" s="40" t="s">
        <v>160</v>
      </c>
      <c r="F217" s="40"/>
      <c r="G217" s="40" t="s">
        <v>67</v>
      </c>
      <c r="H217" s="40"/>
      <c r="I217" s="40">
        <v>1100200</v>
      </c>
      <c r="J217" s="40"/>
      <c r="K217" s="40" t="s">
        <v>119</v>
      </c>
      <c r="L217" s="40"/>
      <c r="M217" s="40">
        <v>112</v>
      </c>
      <c r="N217" s="40"/>
      <c r="O217" s="40">
        <v>73</v>
      </c>
      <c r="P217" s="40"/>
      <c r="Q217" s="40" t="s">
        <v>81</v>
      </c>
      <c r="R217" s="40"/>
      <c r="S217" s="40" t="s">
        <v>93</v>
      </c>
      <c r="T217" s="40"/>
      <c r="U217" s="40" t="s">
        <v>94</v>
      </c>
      <c r="V217" s="40"/>
      <c r="W217" s="40" t="s">
        <v>121</v>
      </c>
      <c r="X217" s="40"/>
      <c r="Y217" s="40">
        <v>100</v>
      </c>
      <c r="Z217" s="35"/>
      <c r="AA217" s="35"/>
      <c r="AB217" s="35"/>
    </row>
    <row r="218" spans="1:28" ht="12.75">
      <c r="A218" s="51"/>
      <c r="B218" s="37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35"/>
      <c r="AA218" s="35"/>
      <c r="AB218" s="35"/>
    </row>
    <row r="219" spans="1:28" ht="12.75">
      <c r="A219" s="51"/>
      <c r="B219" s="37"/>
      <c r="C219" s="40">
        <v>36015067</v>
      </c>
      <c r="D219" s="40"/>
      <c r="E219" s="40" t="s">
        <v>161</v>
      </c>
      <c r="F219" s="40"/>
      <c r="G219" s="40" t="s">
        <v>67</v>
      </c>
      <c r="H219" s="40"/>
      <c r="I219" s="40">
        <v>1100200</v>
      </c>
      <c r="J219" s="40"/>
      <c r="K219" s="40" t="s">
        <v>119</v>
      </c>
      <c r="L219" s="40"/>
      <c r="M219" s="40">
        <v>112</v>
      </c>
      <c r="N219" s="40"/>
      <c r="O219" s="40">
        <v>73</v>
      </c>
      <c r="P219" s="40"/>
      <c r="Q219" s="40" t="s">
        <v>81</v>
      </c>
      <c r="R219" s="40"/>
      <c r="S219" s="40" t="s">
        <v>93</v>
      </c>
      <c r="T219" s="40"/>
      <c r="U219" s="40" t="s">
        <v>94</v>
      </c>
      <c r="V219" s="40"/>
      <c r="W219" s="40" t="s">
        <v>121</v>
      </c>
      <c r="X219" s="40"/>
      <c r="Y219" s="40">
        <v>100</v>
      </c>
      <c r="Z219" s="35"/>
      <c r="AA219" s="35"/>
      <c r="AB219" s="35"/>
    </row>
    <row r="220" spans="1:28" ht="12.75">
      <c r="A220" s="51"/>
      <c r="B220" s="37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35"/>
      <c r="AA220" s="35"/>
      <c r="AB220" s="35"/>
    </row>
    <row r="221" spans="1:28" ht="12.75">
      <c r="A221" s="51"/>
      <c r="B221" s="37"/>
      <c r="C221" s="40">
        <v>36463388</v>
      </c>
      <c r="D221" s="40"/>
      <c r="E221" s="40" t="s">
        <v>162</v>
      </c>
      <c r="F221" s="40"/>
      <c r="G221" s="40" t="s">
        <v>67</v>
      </c>
      <c r="H221" s="40"/>
      <c r="I221" s="40">
        <v>1100200</v>
      </c>
      <c r="J221" s="40"/>
      <c r="K221" s="40" t="s">
        <v>119</v>
      </c>
      <c r="L221" s="40"/>
      <c r="M221" s="40">
        <v>112</v>
      </c>
      <c r="N221" s="40"/>
      <c r="O221" s="40">
        <v>73</v>
      </c>
      <c r="P221" s="40"/>
      <c r="Q221" s="40" t="s">
        <v>81</v>
      </c>
      <c r="R221" s="40"/>
      <c r="S221" s="40" t="s">
        <v>93</v>
      </c>
      <c r="T221" s="40"/>
      <c r="U221" s="40" t="s">
        <v>94</v>
      </c>
      <c r="V221" s="40"/>
      <c r="W221" s="40" t="s">
        <v>121</v>
      </c>
      <c r="X221" s="40"/>
      <c r="Y221" s="40">
        <v>100</v>
      </c>
      <c r="Z221" s="35"/>
      <c r="AA221" s="35"/>
      <c r="AB221" s="35"/>
    </row>
    <row r="222" spans="1:28" ht="12.75">
      <c r="A222" s="51"/>
      <c r="B222" s="37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35"/>
      <c r="AA222" s="35"/>
      <c r="AB222" s="35"/>
    </row>
    <row r="223" spans="1:28" ht="12.75">
      <c r="A223" s="51"/>
      <c r="B223" s="37"/>
      <c r="C223" s="40">
        <v>25585827</v>
      </c>
      <c r="D223" s="40"/>
      <c r="E223" s="40" t="s">
        <v>163</v>
      </c>
      <c r="F223" s="40"/>
      <c r="G223" s="40" t="s">
        <v>22</v>
      </c>
      <c r="H223" s="40"/>
      <c r="I223" s="40">
        <v>1100200</v>
      </c>
      <c r="J223" s="40"/>
      <c r="K223" s="40" t="s">
        <v>119</v>
      </c>
      <c r="L223" s="40"/>
      <c r="M223" s="40">
        <v>121</v>
      </c>
      <c r="N223" s="40"/>
      <c r="O223" s="40">
        <v>50</v>
      </c>
      <c r="P223" s="40"/>
      <c r="Q223" s="40" t="s">
        <v>81</v>
      </c>
      <c r="R223" s="40"/>
      <c r="S223" s="40" t="s">
        <v>93</v>
      </c>
      <c r="T223" s="40"/>
      <c r="U223" s="40" t="s">
        <v>94</v>
      </c>
      <c r="V223" s="40"/>
      <c r="W223" s="40" t="s">
        <v>121</v>
      </c>
      <c r="X223" s="40"/>
      <c r="Y223" s="40">
        <v>100</v>
      </c>
      <c r="Z223" s="35"/>
      <c r="AA223" s="35"/>
      <c r="AB223" s="35"/>
    </row>
    <row r="224" spans="1:28" ht="12.75">
      <c r="A224" s="51"/>
      <c r="B224" s="37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35"/>
      <c r="AA224" s="35"/>
      <c r="AB224" s="35"/>
    </row>
    <row r="225" spans="1:28" ht="12.75">
      <c r="A225" s="51"/>
      <c r="B225" s="37"/>
      <c r="C225" s="40">
        <v>35942177</v>
      </c>
      <c r="D225" s="40"/>
      <c r="E225" s="40" t="s">
        <v>143</v>
      </c>
      <c r="F225" s="40"/>
      <c r="G225" s="40" t="s">
        <v>67</v>
      </c>
      <c r="H225" s="40"/>
      <c r="I225" s="40">
        <v>1100200</v>
      </c>
      <c r="J225" s="40"/>
      <c r="K225" s="40" t="s">
        <v>119</v>
      </c>
      <c r="L225" s="40"/>
      <c r="M225" s="40">
        <v>121</v>
      </c>
      <c r="N225" s="40"/>
      <c r="O225" s="40">
        <v>102</v>
      </c>
      <c r="P225" s="40"/>
      <c r="Q225" s="40" t="s">
        <v>81</v>
      </c>
      <c r="R225" s="40"/>
      <c r="S225" s="40" t="s">
        <v>93</v>
      </c>
      <c r="T225" s="40"/>
      <c r="U225" s="40" t="s">
        <v>94</v>
      </c>
      <c r="V225" s="40"/>
      <c r="W225" s="40" t="s">
        <v>121</v>
      </c>
      <c r="X225" s="40"/>
      <c r="Y225" s="40">
        <v>100</v>
      </c>
      <c r="Z225" s="35"/>
      <c r="AA225" s="35"/>
      <c r="AB225" s="35"/>
    </row>
    <row r="226" spans="1:28" ht="12.75">
      <c r="A226" s="51"/>
      <c r="B226" s="37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35"/>
      <c r="AA226" s="35"/>
      <c r="AB226" s="35"/>
    </row>
    <row r="227" spans="1:28" ht="12.75">
      <c r="A227" s="51"/>
      <c r="B227" s="37"/>
      <c r="C227" s="40">
        <v>35828137</v>
      </c>
      <c r="D227" s="40"/>
      <c r="E227" s="40" t="s">
        <v>142</v>
      </c>
      <c r="F227" s="40"/>
      <c r="G227" s="40" t="s">
        <v>67</v>
      </c>
      <c r="H227" s="40"/>
      <c r="I227" s="40">
        <v>1100200</v>
      </c>
      <c r="J227" s="40"/>
      <c r="K227" s="40" t="s">
        <v>119</v>
      </c>
      <c r="L227" s="40"/>
      <c r="M227" s="40">
        <v>121</v>
      </c>
      <c r="N227" s="40"/>
      <c r="O227" s="40">
        <v>102</v>
      </c>
      <c r="P227" s="40"/>
      <c r="Q227" s="40" t="s">
        <v>81</v>
      </c>
      <c r="R227" s="40"/>
      <c r="S227" s="40" t="s">
        <v>93</v>
      </c>
      <c r="T227" s="40"/>
      <c r="U227" s="40" t="s">
        <v>94</v>
      </c>
      <c r="V227" s="40"/>
      <c r="W227" s="40" t="s">
        <v>121</v>
      </c>
      <c r="X227" s="40"/>
      <c r="Y227" s="40">
        <v>100</v>
      </c>
      <c r="Z227" s="35"/>
      <c r="AA227" s="35"/>
      <c r="AB227" s="35"/>
    </row>
    <row r="228" spans="1:28" ht="12.75">
      <c r="A228" s="51"/>
      <c r="B228" s="37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35"/>
      <c r="AA228" s="35"/>
      <c r="AB228" s="35"/>
    </row>
    <row r="229" spans="1:28" ht="12.75">
      <c r="A229" s="51"/>
      <c r="B229" s="37"/>
      <c r="C229" s="40">
        <v>35960990</v>
      </c>
      <c r="D229" s="40"/>
      <c r="E229" s="40" t="s">
        <v>144</v>
      </c>
      <c r="F229" s="40"/>
      <c r="G229" s="40" t="s">
        <v>67</v>
      </c>
      <c r="H229" s="40"/>
      <c r="I229" s="40">
        <v>1100200</v>
      </c>
      <c r="J229" s="40"/>
      <c r="K229" s="40" t="s">
        <v>145</v>
      </c>
      <c r="L229" s="40"/>
      <c r="M229" s="40">
        <v>121</v>
      </c>
      <c r="N229" s="40"/>
      <c r="O229" s="40">
        <v>102</v>
      </c>
      <c r="P229" s="40"/>
      <c r="Q229" s="40" t="s">
        <v>81</v>
      </c>
      <c r="R229" s="40"/>
      <c r="S229" s="40" t="s">
        <v>93</v>
      </c>
      <c r="T229" s="40"/>
      <c r="U229" s="40" t="s">
        <v>94</v>
      </c>
      <c r="V229" s="40"/>
      <c r="W229" s="40" t="s">
        <v>134</v>
      </c>
      <c r="X229" s="40"/>
      <c r="Y229" s="40">
        <v>100</v>
      </c>
      <c r="Z229" s="35"/>
      <c r="AA229" s="35"/>
      <c r="AB229" s="35"/>
    </row>
    <row r="230" spans="1:28" ht="12.75">
      <c r="A230" s="51"/>
      <c r="B230" s="37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35"/>
      <c r="AA230" s="35"/>
      <c r="AB230" s="35"/>
    </row>
    <row r="231" spans="1:28" ht="12.75">
      <c r="A231" s="51"/>
      <c r="B231" s="37"/>
      <c r="C231" s="40">
        <v>60192763</v>
      </c>
      <c r="D231" s="40"/>
      <c r="E231" s="40" t="s">
        <v>164</v>
      </c>
      <c r="F231" s="40"/>
      <c r="G231" s="40" t="s">
        <v>22</v>
      </c>
      <c r="H231" s="40"/>
      <c r="I231" s="40">
        <v>1100200</v>
      </c>
      <c r="J231" s="40"/>
      <c r="K231" s="40" t="s">
        <v>119</v>
      </c>
      <c r="L231" s="40"/>
      <c r="M231" s="40">
        <v>121</v>
      </c>
      <c r="N231" s="40"/>
      <c r="O231" s="40">
        <v>102</v>
      </c>
      <c r="P231" s="40"/>
      <c r="Q231" s="40" t="s">
        <v>74</v>
      </c>
      <c r="R231" s="40"/>
      <c r="S231" s="40" t="s">
        <v>95</v>
      </c>
      <c r="T231" s="40"/>
      <c r="U231" s="40" t="s">
        <v>96</v>
      </c>
      <c r="V231" s="40"/>
      <c r="W231" s="40" t="s">
        <v>121</v>
      </c>
      <c r="X231" s="40"/>
      <c r="Y231" s="40">
        <v>102</v>
      </c>
      <c r="Z231" s="35"/>
      <c r="AA231" s="35"/>
      <c r="AB231" s="35"/>
    </row>
    <row r="232" spans="1:28" ht="12.75">
      <c r="A232" s="51"/>
      <c r="B232" s="37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35"/>
      <c r="AA232" s="35"/>
      <c r="AB232" s="35"/>
    </row>
    <row r="233" spans="1:28" ht="12.75">
      <c r="A233" s="51"/>
      <c r="B233" s="37"/>
      <c r="C233" s="40">
        <v>26761858</v>
      </c>
      <c r="D233" s="40"/>
      <c r="E233" s="40" t="s">
        <v>135</v>
      </c>
      <c r="F233" s="40"/>
      <c r="G233" s="40" t="s">
        <v>22</v>
      </c>
      <c r="H233" s="40"/>
      <c r="I233" s="40">
        <v>1100200</v>
      </c>
      <c r="J233" s="40"/>
      <c r="K233" s="40" t="s">
        <v>119</v>
      </c>
      <c r="L233" s="40"/>
      <c r="M233" s="40">
        <v>121</v>
      </c>
      <c r="N233" s="40"/>
      <c r="O233" s="40">
        <v>102</v>
      </c>
      <c r="P233" s="40"/>
      <c r="Q233" s="40" t="s">
        <v>74</v>
      </c>
      <c r="R233" s="40"/>
      <c r="S233" s="40" t="s">
        <v>95</v>
      </c>
      <c r="T233" s="40"/>
      <c r="U233" s="40" t="s">
        <v>96</v>
      </c>
      <c r="V233" s="40"/>
      <c r="W233" s="40" t="s">
        <v>121</v>
      </c>
      <c r="X233" s="40"/>
      <c r="Y233" s="40">
        <v>102</v>
      </c>
      <c r="Z233" s="35"/>
      <c r="AA233" s="35"/>
      <c r="AB233" s="35"/>
    </row>
    <row r="234" spans="1:28" ht="12.75">
      <c r="A234" s="51"/>
      <c r="B234" s="37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35"/>
      <c r="AA234" s="35"/>
      <c r="AB234" s="35"/>
    </row>
    <row r="235" spans="1:28" ht="12.75">
      <c r="A235" s="51"/>
      <c r="B235" s="37"/>
      <c r="C235" s="40">
        <v>47116404</v>
      </c>
      <c r="D235" s="40"/>
      <c r="E235" s="40" t="s">
        <v>133</v>
      </c>
      <c r="F235" s="40"/>
      <c r="G235" s="40" t="s">
        <v>22</v>
      </c>
      <c r="H235" s="40"/>
      <c r="I235" s="40">
        <v>1100200</v>
      </c>
      <c r="J235" s="40"/>
      <c r="K235" s="40" t="s">
        <v>119</v>
      </c>
      <c r="L235" s="40"/>
      <c r="M235" s="40">
        <v>121</v>
      </c>
      <c r="N235" s="40"/>
      <c r="O235" s="40">
        <v>102</v>
      </c>
      <c r="P235" s="40"/>
      <c r="Q235" s="40" t="s">
        <v>74</v>
      </c>
      <c r="R235" s="40"/>
      <c r="S235" s="40" t="s">
        <v>95</v>
      </c>
      <c r="T235" s="40"/>
      <c r="U235" s="40" t="s">
        <v>96</v>
      </c>
      <c r="V235" s="40"/>
      <c r="W235" s="40" t="s">
        <v>134</v>
      </c>
      <c r="X235" s="40"/>
      <c r="Y235" s="40">
        <v>102</v>
      </c>
      <c r="Z235" s="35"/>
      <c r="AA235" s="35"/>
      <c r="AB235" s="35"/>
    </row>
    <row r="236" spans="1:28" ht="12.75">
      <c r="A236" s="51"/>
      <c r="B236" s="37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35"/>
      <c r="AA236" s="35"/>
      <c r="AB236" s="35"/>
    </row>
    <row r="237" spans="1:28" ht="12.75">
      <c r="A237" s="51"/>
      <c r="B237" s="37"/>
      <c r="C237" s="40">
        <v>28205367</v>
      </c>
      <c r="D237" s="40"/>
      <c r="E237" s="40" t="s">
        <v>125</v>
      </c>
      <c r="F237" s="40"/>
      <c r="G237" s="40" t="s">
        <v>22</v>
      </c>
      <c r="H237" s="40"/>
      <c r="I237" s="40">
        <v>1100200</v>
      </c>
      <c r="J237" s="40"/>
      <c r="K237" s="40" t="s">
        <v>119</v>
      </c>
      <c r="L237" s="40"/>
      <c r="M237" s="40">
        <v>121</v>
      </c>
      <c r="N237" s="40"/>
      <c r="O237" s="40">
        <v>102</v>
      </c>
      <c r="P237" s="40"/>
      <c r="Q237" s="40" t="s">
        <v>74</v>
      </c>
      <c r="R237" s="40"/>
      <c r="S237" s="40" t="s">
        <v>95</v>
      </c>
      <c r="T237" s="40"/>
      <c r="U237" s="40" t="s">
        <v>96</v>
      </c>
      <c r="V237" s="40"/>
      <c r="W237" s="40" t="s">
        <v>121</v>
      </c>
      <c r="X237" s="40"/>
      <c r="Y237" s="40">
        <v>102</v>
      </c>
      <c r="Z237" s="35"/>
      <c r="AA237" s="35"/>
      <c r="AB237" s="35"/>
    </row>
    <row r="238" spans="1:28" ht="12.75">
      <c r="A238" s="51"/>
      <c r="B238" s="37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35"/>
      <c r="AA238" s="35"/>
      <c r="AB238" s="35"/>
    </row>
    <row r="239" spans="1:28" ht="12.75">
      <c r="A239" s="51"/>
      <c r="B239" s="37"/>
      <c r="C239" s="40">
        <v>28204107</v>
      </c>
      <c r="D239" s="40"/>
      <c r="E239" s="40" t="s">
        <v>126</v>
      </c>
      <c r="F239" s="40"/>
      <c r="G239" s="40" t="s">
        <v>22</v>
      </c>
      <c r="H239" s="40"/>
      <c r="I239" s="40">
        <v>1100200</v>
      </c>
      <c r="J239" s="40"/>
      <c r="K239" s="40" t="s">
        <v>119</v>
      </c>
      <c r="L239" s="40"/>
      <c r="M239" s="40">
        <v>121</v>
      </c>
      <c r="N239" s="40"/>
      <c r="O239" s="40">
        <v>102</v>
      </c>
      <c r="P239" s="40"/>
      <c r="Q239" s="40" t="s">
        <v>74</v>
      </c>
      <c r="R239" s="40"/>
      <c r="S239" s="40" t="s">
        <v>95</v>
      </c>
      <c r="T239" s="40"/>
      <c r="U239" s="40" t="s">
        <v>96</v>
      </c>
      <c r="V239" s="40"/>
      <c r="W239" s="40" t="s">
        <v>121</v>
      </c>
      <c r="X239" s="40"/>
      <c r="Y239" s="40">
        <v>102</v>
      </c>
      <c r="Z239" s="35"/>
      <c r="AA239" s="35"/>
      <c r="AB239" s="35"/>
    </row>
    <row r="240" spans="1:28" ht="12.75">
      <c r="A240" s="51"/>
      <c r="B240" s="37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35"/>
      <c r="AA240" s="35"/>
      <c r="AB240" s="35"/>
    </row>
    <row r="241" spans="1:28" ht="12.75">
      <c r="A241" s="51"/>
      <c r="B241" s="37"/>
      <c r="C241" s="40">
        <v>28207483</v>
      </c>
      <c r="D241" s="40"/>
      <c r="E241" s="40" t="s">
        <v>165</v>
      </c>
      <c r="F241" s="40"/>
      <c r="G241" s="40" t="s">
        <v>22</v>
      </c>
      <c r="H241" s="40"/>
      <c r="I241" s="40">
        <v>1100200</v>
      </c>
      <c r="J241" s="40"/>
      <c r="K241" s="40" t="s">
        <v>119</v>
      </c>
      <c r="L241" s="40"/>
      <c r="M241" s="40">
        <v>121</v>
      </c>
      <c r="N241" s="40"/>
      <c r="O241" s="40">
        <v>102</v>
      </c>
      <c r="P241" s="40"/>
      <c r="Q241" s="40" t="s">
        <v>74</v>
      </c>
      <c r="R241" s="40"/>
      <c r="S241" s="40" t="s">
        <v>95</v>
      </c>
      <c r="T241" s="40"/>
      <c r="U241" s="40" t="s">
        <v>96</v>
      </c>
      <c r="V241" s="40"/>
      <c r="W241" s="40" t="s">
        <v>121</v>
      </c>
      <c r="X241" s="40"/>
      <c r="Y241" s="40">
        <v>102</v>
      </c>
      <c r="Z241" s="35"/>
      <c r="AA241" s="35"/>
      <c r="AB241" s="35"/>
    </row>
    <row r="242" spans="1:28" ht="12.75">
      <c r="A242" s="51"/>
      <c r="B242" s="37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35"/>
      <c r="AA242" s="35"/>
      <c r="AB242" s="35"/>
    </row>
    <row r="243" spans="1:28" ht="12.75">
      <c r="A243" s="51"/>
      <c r="B243" s="37"/>
      <c r="C243" s="40">
        <v>28212711</v>
      </c>
      <c r="D243" s="40"/>
      <c r="E243" s="40" t="s">
        <v>128</v>
      </c>
      <c r="F243" s="40"/>
      <c r="G243" s="40" t="s">
        <v>22</v>
      </c>
      <c r="H243" s="40"/>
      <c r="I243" s="40">
        <v>1100200</v>
      </c>
      <c r="J243" s="40"/>
      <c r="K243" s="40" t="s">
        <v>119</v>
      </c>
      <c r="L243" s="40"/>
      <c r="M243" s="40">
        <v>121</v>
      </c>
      <c r="N243" s="40"/>
      <c r="O243" s="40">
        <v>102</v>
      </c>
      <c r="P243" s="40"/>
      <c r="Q243" s="40" t="s">
        <v>74</v>
      </c>
      <c r="R243" s="40"/>
      <c r="S243" s="40" t="s">
        <v>95</v>
      </c>
      <c r="T243" s="40"/>
      <c r="U243" s="40" t="s">
        <v>96</v>
      </c>
      <c r="V243" s="40"/>
      <c r="W243" s="40" t="s">
        <v>121</v>
      </c>
      <c r="X243" s="40"/>
      <c r="Y243" s="40">
        <v>102</v>
      </c>
      <c r="Z243" s="35"/>
      <c r="AA243" s="35"/>
      <c r="AB243" s="35"/>
    </row>
    <row r="244" spans="1:28" ht="12.75">
      <c r="A244" s="51"/>
      <c r="B244" s="37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35"/>
      <c r="AA244" s="35"/>
      <c r="AB244" s="35"/>
    </row>
    <row r="245" spans="1:28" ht="12.75">
      <c r="A245" s="51"/>
      <c r="B245" s="37"/>
      <c r="C245" s="40">
        <v>28206576</v>
      </c>
      <c r="D245" s="40"/>
      <c r="E245" s="40" t="s">
        <v>129</v>
      </c>
      <c r="F245" s="40"/>
      <c r="G245" s="40" t="s">
        <v>22</v>
      </c>
      <c r="H245" s="40"/>
      <c r="I245" s="40">
        <v>1100200</v>
      </c>
      <c r="J245" s="40"/>
      <c r="K245" s="40" t="s">
        <v>119</v>
      </c>
      <c r="L245" s="40"/>
      <c r="M245" s="40">
        <v>121</v>
      </c>
      <c r="N245" s="40"/>
      <c r="O245" s="40">
        <v>102</v>
      </c>
      <c r="P245" s="40"/>
      <c r="Q245" s="40" t="s">
        <v>74</v>
      </c>
      <c r="R245" s="40"/>
      <c r="S245" s="40" t="s">
        <v>95</v>
      </c>
      <c r="T245" s="40"/>
      <c r="U245" s="40" t="s">
        <v>96</v>
      </c>
      <c r="V245" s="40"/>
      <c r="W245" s="40" t="s">
        <v>121</v>
      </c>
      <c r="X245" s="40"/>
      <c r="Y245" s="40">
        <v>102</v>
      </c>
      <c r="Z245" s="35"/>
      <c r="AA245" s="35"/>
      <c r="AB245" s="35"/>
    </row>
    <row r="246" spans="1:28" ht="12.75">
      <c r="A246" s="51"/>
      <c r="B246" s="37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35"/>
      <c r="AA246" s="35"/>
      <c r="AB246" s="35"/>
    </row>
    <row r="247" spans="1:28" ht="12.75">
      <c r="A247" s="51"/>
      <c r="B247" s="37"/>
      <c r="C247" s="40">
        <v>28211138</v>
      </c>
      <c r="D247" s="40"/>
      <c r="E247" s="40" t="s">
        <v>155</v>
      </c>
      <c r="F247" s="40"/>
      <c r="G247" s="40" t="s">
        <v>22</v>
      </c>
      <c r="H247" s="40"/>
      <c r="I247" s="40">
        <v>1100200</v>
      </c>
      <c r="J247" s="40"/>
      <c r="K247" s="40" t="s">
        <v>119</v>
      </c>
      <c r="L247" s="40"/>
      <c r="M247" s="40">
        <v>121</v>
      </c>
      <c r="N247" s="40"/>
      <c r="O247" s="40">
        <v>102</v>
      </c>
      <c r="P247" s="40"/>
      <c r="Q247" s="40" t="s">
        <v>74</v>
      </c>
      <c r="R247" s="40"/>
      <c r="S247" s="40" t="s">
        <v>95</v>
      </c>
      <c r="T247" s="40"/>
      <c r="U247" s="40" t="s">
        <v>96</v>
      </c>
      <c r="V247" s="40"/>
      <c r="W247" s="40" t="s">
        <v>121</v>
      </c>
      <c r="X247" s="40"/>
      <c r="Y247" s="40">
        <v>102</v>
      </c>
      <c r="Z247" s="35"/>
      <c r="AA247" s="35"/>
      <c r="AB247" s="35"/>
    </row>
    <row r="248" spans="1:28" ht="12.75">
      <c r="A248" s="51"/>
      <c r="B248" s="37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35"/>
      <c r="AA248" s="35"/>
      <c r="AB248" s="35"/>
    </row>
    <row r="249" spans="1:28" ht="12.75">
      <c r="A249" s="51"/>
      <c r="B249" s="37"/>
      <c r="C249" s="40">
        <v>28206436</v>
      </c>
      <c r="D249" s="40"/>
      <c r="E249" s="40" t="s">
        <v>153</v>
      </c>
      <c r="F249" s="40"/>
      <c r="G249" s="40" t="s">
        <v>22</v>
      </c>
      <c r="H249" s="40"/>
      <c r="I249" s="40">
        <v>1100200</v>
      </c>
      <c r="J249" s="40"/>
      <c r="K249" s="40" t="s">
        <v>119</v>
      </c>
      <c r="L249" s="40"/>
      <c r="M249" s="40">
        <v>121</v>
      </c>
      <c r="N249" s="40"/>
      <c r="O249" s="40">
        <v>102</v>
      </c>
      <c r="P249" s="40"/>
      <c r="Q249" s="40" t="s">
        <v>74</v>
      </c>
      <c r="R249" s="40"/>
      <c r="S249" s="40" t="s">
        <v>95</v>
      </c>
      <c r="T249" s="40"/>
      <c r="U249" s="40" t="s">
        <v>96</v>
      </c>
      <c r="V249" s="40"/>
      <c r="W249" s="40" t="s">
        <v>121</v>
      </c>
      <c r="X249" s="40"/>
      <c r="Y249" s="40">
        <v>102</v>
      </c>
      <c r="Z249" s="35"/>
      <c r="AA249" s="35"/>
      <c r="AB249" s="35"/>
    </row>
    <row r="250" spans="1:28" ht="12.75">
      <c r="A250" s="51"/>
      <c r="B250" s="37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35"/>
      <c r="AA250" s="35"/>
      <c r="AB250" s="35"/>
    </row>
    <row r="251" spans="1:28" ht="12.75">
      <c r="A251" s="51"/>
      <c r="B251" s="37"/>
      <c r="C251" s="40">
        <v>28212703</v>
      </c>
      <c r="D251" s="40"/>
      <c r="E251" s="40" t="s">
        <v>154</v>
      </c>
      <c r="F251" s="40"/>
      <c r="G251" s="40" t="s">
        <v>22</v>
      </c>
      <c r="H251" s="40"/>
      <c r="I251" s="40">
        <v>1100200</v>
      </c>
      <c r="J251" s="40"/>
      <c r="K251" s="40" t="s">
        <v>119</v>
      </c>
      <c r="L251" s="40"/>
      <c r="M251" s="40">
        <v>121</v>
      </c>
      <c r="N251" s="40"/>
      <c r="O251" s="40">
        <v>102</v>
      </c>
      <c r="P251" s="40"/>
      <c r="Q251" s="40" t="s">
        <v>74</v>
      </c>
      <c r="R251" s="40"/>
      <c r="S251" s="40" t="s">
        <v>95</v>
      </c>
      <c r="T251" s="40"/>
      <c r="U251" s="40" t="s">
        <v>96</v>
      </c>
      <c r="V251" s="40"/>
      <c r="W251" s="40" t="s">
        <v>121</v>
      </c>
      <c r="X251" s="40"/>
      <c r="Y251" s="40">
        <v>102</v>
      </c>
      <c r="Z251" s="35"/>
      <c r="AA251" s="35"/>
      <c r="AB251" s="35"/>
    </row>
    <row r="252" spans="1:28" ht="12.75">
      <c r="A252" s="51"/>
      <c r="B252" s="37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35"/>
      <c r="AA252" s="35"/>
      <c r="AB252" s="35"/>
    </row>
    <row r="253" spans="1:28" ht="12.75">
      <c r="A253" s="51"/>
      <c r="B253" s="37"/>
      <c r="C253" s="40">
        <v>28206517</v>
      </c>
      <c r="D253" s="40"/>
      <c r="E253" s="40" t="s">
        <v>156</v>
      </c>
      <c r="F253" s="40"/>
      <c r="G253" s="40" t="s">
        <v>22</v>
      </c>
      <c r="H253" s="40"/>
      <c r="I253" s="40">
        <v>1100200</v>
      </c>
      <c r="J253" s="40"/>
      <c r="K253" s="40" t="s">
        <v>119</v>
      </c>
      <c r="L253" s="40"/>
      <c r="M253" s="40">
        <v>121</v>
      </c>
      <c r="N253" s="40"/>
      <c r="O253" s="40">
        <v>102</v>
      </c>
      <c r="P253" s="40"/>
      <c r="Q253" s="40" t="s">
        <v>74</v>
      </c>
      <c r="R253" s="40"/>
      <c r="S253" s="40" t="s">
        <v>95</v>
      </c>
      <c r="T253" s="40"/>
      <c r="U253" s="40" t="s">
        <v>96</v>
      </c>
      <c r="V253" s="40"/>
      <c r="W253" s="40" t="s">
        <v>121</v>
      </c>
      <c r="X253" s="40"/>
      <c r="Y253" s="40">
        <v>102</v>
      </c>
      <c r="Z253" s="35"/>
      <c r="AA253" s="35"/>
      <c r="AB253" s="35"/>
    </row>
    <row r="254" spans="1:28" ht="12.75">
      <c r="A254" s="51"/>
      <c r="B254" s="37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35"/>
      <c r="AA254" s="35"/>
      <c r="AB254" s="35"/>
    </row>
    <row r="255" spans="1:28" ht="12.75">
      <c r="A255" s="51"/>
      <c r="B255" s="37"/>
      <c r="C255" s="40">
        <v>28211502</v>
      </c>
      <c r="D255" s="40"/>
      <c r="E255" s="40" t="s">
        <v>157</v>
      </c>
      <c r="F255" s="40"/>
      <c r="G255" s="40" t="s">
        <v>22</v>
      </c>
      <c r="H255" s="40"/>
      <c r="I255" s="40">
        <v>1100200</v>
      </c>
      <c r="J255" s="40"/>
      <c r="K255" s="40" t="s">
        <v>119</v>
      </c>
      <c r="L255" s="40"/>
      <c r="M255" s="40">
        <v>121</v>
      </c>
      <c r="N255" s="40"/>
      <c r="O255" s="40">
        <v>102</v>
      </c>
      <c r="P255" s="40"/>
      <c r="Q255" s="40" t="s">
        <v>74</v>
      </c>
      <c r="R255" s="40"/>
      <c r="S255" s="40" t="s">
        <v>95</v>
      </c>
      <c r="T255" s="40"/>
      <c r="U255" s="40" t="s">
        <v>96</v>
      </c>
      <c r="V255" s="40"/>
      <c r="W255" s="40" t="s">
        <v>121</v>
      </c>
      <c r="X255" s="40"/>
      <c r="Y255" s="40">
        <v>102</v>
      </c>
      <c r="Z255" s="35"/>
      <c r="AA255" s="35"/>
      <c r="AB255" s="35"/>
    </row>
    <row r="256" spans="1:28" ht="12.75">
      <c r="A256" s="51"/>
      <c r="B256" s="37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35"/>
      <c r="AA256" s="35"/>
      <c r="AB256" s="35"/>
    </row>
    <row r="257" spans="1:28" ht="12.75">
      <c r="A257" s="51"/>
      <c r="B257" s="37"/>
      <c r="C257" s="40">
        <v>27650928</v>
      </c>
      <c r="D257" s="40"/>
      <c r="E257" s="40" t="s">
        <v>141</v>
      </c>
      <c r="F257" s="40"/>
      <c r="G257" s="40" t="s">
        <v>22</v>
      </c>
      <c r="H257" s="40"/>
      <c r="I257" s="40">
        <v>1100200</v>
      </c>
      <c r="J257" s="40"/>
      <c r="K257" s="40" t="s">
        <v>119</v>
      </c>
      <c r="L257" s="40"/>
      <c r="M257" s="40">
        <v>121</v>
      </c>
      <c r="N257" s="40"/>
      <c r="O257" s="40">
        <v>33</v>
      </c>
      <c r="P257" s="40"/>
      <c r="Q257" s="40" t="s">
        <v>74</v>
      </c>
      <c r="R257" s="40"/>
      <c r="S257" s="40" t="s">
        <v>95</v>
      </c>
      <c r="T257" s="40"/>
      <c r="U257" s="40" t="s">
        <v>96</v>
      </c>
      <c r="V257" s="40"/>
      <c r="W257" s="40" t="s">
        <v>121</v>
      </c>
      <c r="X257" s="40"/>
      <c r="Y257" s="40">
        <v>102</v>
      </c>
      <c r="Z257" s="35"/>
      <c r="AA257" s="35"/>
      <c r="AB257" s="35"/>
    </row>
    <row r="258" spans="1:28" ht="12.75">
      <c r="A258" s="51"/>
      <c r="B258" s="37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35"/>
      <c r="AA258" s="35"/>
      <c r="AB258" s="35"/>
    </row>
    <row r="259" spans="1:28" ht="12.75">
      <c r="A259" s="51"/>
      <c r="B259" s="37"/>
      <c r="C259" s="40">
        <v>25621262</v>
      </c>
      <c r="D259" s="40"/>
      <c r="E259" s="40" t="s">
        <v>132</v>
      </c>
      <c r="F259" s="40"/>
      <c r="G259" s="40" t="s">
        <v>22</v>
      </c>
      <c r="H259" s="40"/>
      <c r="I259" s="40">
        <v>1100200</v>
      </c>
      <c r="J259" s="40"/>
      <c r="K259" s="40" t="s">
        <v>119</v>
      </c>
      <c r="L259" s="40"/>
      <c r="M259" s="40">
        <v>121</v>
      </c>
      <c r="N259" s="40"/>
      <c r="O259" s="40">
        <v>33</v>
      </c>
      <c r="P259" s="40"/>
      <c r="Q259" s="40" t="s">
        <v>74</v>
      </c>
      <c r="R259" s="40"/>
      <c r="S259" s="40" t="s">
        <v>95</v>
      </c>
      <c r="T259" s="40"/>
      <c r="U259" s="40" t="s">
        <v>96</v>
      </c>
      <c r="V259" s="40"/>
      <c r="W259" s="40" t="s">
        <v>121</v>
      </c>
      <c r="X259" s="40"/>
      <c r="Y259" s="40">
        <v>102</v>
      </c>
      <c r="Z259" s="35"/>
      <c r="AA259" s="35"/>
      <c r="AB259" s="35"/>
    </row>
    <row r="260" spans="1:28" ht="12.75">
      <c r="A260" s="51"/>
      <c r="B260" s="37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35"/>
      <c r="AA260" s="35"/>
      <c r="AB260" s="35"/>
    </row>
    <row r="261" spans="1:28" ht="12.75">
      <c r="A261" s="51"/>
      <c r="B261" s="37"/>
      <c r="C261" s="40">
        <v>25099566</v>
      </c>
      <c r="D261" s="40"/>
      <c r="E261" s="40" t="s">
        <v>166</v>
      </c>
      <c r="F261" s="40"/>
      <c r="G261" s="40" t="s">
        <v>22</v>
      </c>
      <c r="H261" s="40"/>
      <c r="I261" s="40">
        <v>1100200</v>
      </c>
      <c r="J261" s="40"/>
      <c r="K261" s="40" t="s">
        <v>119</v>
      </c>
      <c r="L261" s="40"/>
      <c r="M261" s="40">
        <v>112</v>
      </c>
      <c r="N261" s="40"/>
      <c r="O261" s="40">
        <v>73</v>
      </c>
      <c r="P261" s="40"/>
      <c r="Q261" s="40" t="s">
        <v>74</v>
      </c>
      <c r="R261" s="40"/>
      <c r="S261" s="40" t="s">
        <v>95</v>
      </c>
      <c r="T261" s="40"/>
      <c r="U261" s="40" t="s">
        <v>96</v>
      </c>
      <c r="V261" s="40"/>
      <c r="W261" s="40" t="s">
        <v>121</v>
      </c>
      <c r="X261" s="40"/>
      <c r="Y261" s="40">
        <v>102</v>
      </c>
      <c r="Z261" s="35"/>
      <c r="AA261" s="35"/>
      <c r="AB261" s="35"/>
    </row>
    <row r="262" spans="1:28" ht="12.75">
      <c r="A262" s="51"/>
      <c r="B262" s="37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35"/>
      <c r="AA262" s="35"/>
      <c r="AB262" s="35"/>
    </row>
    <row r="263" spans="1:28" ht="12.75">
      <c r="A263" s="51"/>
      <c r="B263" s="37"/>
      <c r="C263" s="40">
        <v>35942177</v>
      </c>
      <c r="D263" s="40"/>
      <c r="E263" s="40" t="s">
        <v>143</v>
      </c>
      <c r="F263" s="40"/>
      <c r="G263" s="40" t="s">
        <v>67</v>
      </c>
      <c r="H263" s="40"/>
      <c r="I263" s="40">
        <v>1100200</v>
      </c>
      <c r="J263" s="40"/>
      <c r="K263" s="40" t="s">
        <v>119</v>
      </c>
      <c r="L263" s="40"/>
      <c r="M263" s="40">
        <v>121</v>
      </c>
      <c r="N263" s="40"/>
      <c r="O263" s="40">
        <v>102</v>
      </c>
      <c r="P263" s="40"/>
      <c r="Q263" s="40" t="s">
        <v>74</v>
      </c>
      <c r="R263" s="40"/>
      <c r="S263" s="40" t="s">
        <v>95</v>
      </c>
      <c r="T263" s="40"/>
      <c r="U263" s="40" t="s">
        <v>96</v>
      </c>
      <c r="V263" s="40"/>
      <c r="W263" s="40" t="s">
        <v>121</v>
      </c>
      <c r="X263" s="40"/>
      <c r="Y263" s="40">
        <v>102</v>
      </c>
      <c r="Z263" s="35"/>
      <c r="AA263" s="35"/>
      <c r="AB263" s="35"/>
    </row>
    <row r="264" spans="1:28" ht="12.75">
      <c r="A264" s="51"/>
      <c r="B264" s="37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35"/>
      <c r="AA264" s="35"/>
      <c r="AB264" s="35"/>
    </row>
    <row r="265" spans="1:28" ht="12.75">
      <c r="A265" s="51"/>
      <c r="B265" s="37"/>
      <c r="C265" s="40">
        <v>25110578</v>
      </c>
      <c r="D265" s="40"/>
      <c r="E265" s="40" t="s">
        <v>167</v>
      </c>
      <c r="F265" s="40"/>
      <c r="G265" s="40" t="s">
        <v>22</v>
      </c>
      <c r="H265" s="40"/>
      <c r="I265" s="40">
        <v>1233200</v>
      </c>
      <c r="J265" s="40"/>
      <c r="K265" s="40" t="s">
        <v>119</v>
      </c>
      <c r="L265" s="40"/>
      <c r="M265" s="40">
        <v>121</v>
      </c>
      <c r="N265" s="40"/>
      <c r="O265" s="40">
        <v>102</v>
      </c>
      <c r="P265" s="40"/>
      <c r="Q265" s="40" t="s">
        <v>74</v>
      </c>
      <c r="R265" s="40"/>
      <c r="S265" s="40" t="s">
        <v>95</v>
      </c>
      <c r="T265" s="40"/>
      <c r="U265" s="40" t="s">
        <v>96</v>
      </c>
      <c r="V265" s="40"/>
      <c r="W265" s="40" t="s">
        <v>121</v>
      </c>
      <c r="X265" s="40"/>
      <c r="Y265" s="40">
        <v>102</v>
      </c>
      <c r="Z265" s="35"/>
      <c r="AA265" s="35"/>
      <c r="AB265" s="35"/>
    </row>
    <row r="266" spans="1:28" ht="12.75">
      <c r="A266" s="51"/>
      <c r="B266" s="37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35"/>
      <c r="AA266" s="35"/>
      <c r="AB266" s="35"/>
    </row>
    <row r="267" spans="1:28" ht="12.75">
      <c r="A267" s="51"/>
      <c r="B267" s="37"/>
      <c r="C267" s="40">
        <v>62915240</v>
      </c>
      <c r="D267" s="40"/>
      <c r="E267" s="40" t="s">
        <v>168</v>
      </c>
      <c r="F267" s="40"/>
      <c r="G267" s="40" t="s">
        <v>22</v>
      </c>
      <c r="H267" s="40"/>
      <c r="I267" s="40">
        <v>1100200</v>
      </c>
      <c r="J267" s="40"/>
      <c r="K267" s="40" t="s">
        <v>145</v>
      </c>
      <c r="L267" s="40"/>
      <c r="M267" s="40">
        <v>112</v>
      </c>
      <c r="N267" s="40"/>
      <c r="O267" s="40">
        <v>73</v>
      </c>
      <c r="P267" s="40"/>
      <c r="Q267" s="40" t="s">
        <v>74</v>
      </c>
      <c r="R267" s="40"/>
      <c r="S267" s="40" t="s">
        <v>95</v>
      </c>
      <c r="T267" s="40"/>
      <c r="U267" s="40" t="s">
        <v>96</v>
      </c>
      <c r="V267" s="40"/>
      <c r="W267" s="40" t="s">
        <v>134</v>
      </c>
      <c r="X267" s="40"/>
      <c r="Y267" s="40">
        <v>102</v>
      </c>
      <c r="Z267" s="35"/>
      <c r="AA267" s="35"/>
      <c r="AB267" s="35"/>
    </row>
    <row r="268" spans="1:28" ht="12.75">
      <c r="A268" s="51"/>
      <c r="B268" s="37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35"/>
      <c r="AA268" s="35"/>
      <c r="AB268" s="35"/>
    </row>
    <row r="269" spans="1:28" ht="12.75">
      <c r="A269" s="51"/>
      <c r="B269" s="37"/>
      <c r="C269" s="40">
        <v>35828137</v>
      </c>
      <c r="D269" s="40"/>
      <c r="E269" s="40" t="s">
        <v>142</v>
      </c>
      <c r="F269" s="40"/>
      <c r="G269" s="40" t="s">
        <v>67</v>
      </c>
      <c r="H269" s="40"/>
      <c r="I269" s="40">
        <v>1100200</v>
      </c>
      <c r="J269" s="40"/>
      <c r="K269" s="40" t="s">
        <v>119</v>
      </c>
      <c r="L269" s="40"/>
      <c r="M269" s="40">
        <v>121</v>
      </c>
      <c r="N269" s="40"/>
      <c r="O269" s="40">
        <v>35</v>
      </c>
      <c r="P269" s="40"/>
      <c r="Q269" s="40" t="s">
        <v>74</v>
      </c>
      <c r="R269" s="40"/>
      <c r="S269" s="40" t="s">
        <v>95</v>
      </c>
      <c r="T269" s="40"/>
      <c r="U269" s="40" t="s">
        <v>96</v>
      </c>
      <c r="V269" s="40"/>
      <c r="W269" s="40" t="s">
        <v>121</v>
      </c>
      <c r="X269" s="40"/>
      <c r="Y269" s="40">
        <v>102</v>
      </c>
      <c r="Z269" s="35"/>
      <c r="AA269" s="35"/>
      <c r="AB269" s="35"/>
    </row>
    <row r="270" spans="1:28" ht="12.75">
      <c r="A270" s="51"/>
      <c r="B270" s="37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35"/>
      <c r="AA270" s="35"/>
      <c r="AB270" s="35"/>
    </row>
    <row r="271" spans="1:28" ht="12.75">
      <c r="A271" s="51"/>
      <c r="B271" s="37"/>
      <c r="C271" s="40">
        <v>35960990</v>
      </c>
      <c r="D271" s="40"/>
      <c r="E271" s="40" t="s">
        <v>144</v>
      </c>
      <c r="F271" s="40"/>
      <c r="G271" s="40" t="s">
        <v>67</v>
      </c>
      <c r="H271" s="40"/>
      <c r="I271" s="40">
        <v>1100200</v>
      </c>
      <c r="J271" s="40"/>
      <c r="K271" s="40" t="s">
        <v>145</v>
      </c>
      <c r="L271" s="40"/>
      <c r="M271" s="40">
        <v>121</v>
      </c>
      <c r="N271" s="40"/>
      <c r="O271" s="40">
        <v>33</v>
      </c>
      <c r="P271" s="40"/>
      <c r="Q271" s="40" t="s">
        <v>74</v>
      </c>
      <c r="R271" s="40"/>
      <c r="S271" s="40" t="s">
        <v>95</v>
      </c>
      <c r="T271" s="40"/>
      <c r="U271" s="40" t="s">
        <v>96</v>
      </c>
      <c r="V271" s="40"/>
      <c r="W271" s="40" t="s">
        <v>134</v>
      </c>
      <c r="X271" s="40"/>
      <c r="Y271" s="40">
        <v>102</v>
      </c>
      <c r="Z271" s="35"/>
      <c r="AA271" s="35"/>
      <c r="AB271" s="35"/>
    </row>
    <row r="272" spans="1:28" ht="12.75">
      <c r="A272" s="51"/>
      <c r="B272" s="37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35"/>
      <c r="AA272" s="35"/>
      <c r="AB272" s="35"/>
    </row>
    <row r="273" spans="1:28" ht="12.75">
      <c r="A273" s="51"/>
      <c r="B273" s="37"/>
      <c r="C273" s="40">
        <v>47116404</v>
      </c>
      <c r="D273" s="40"/>
      <c r="E273" s="40" t="s">
        <v>133</v>
      </c>
      <c r="F273" s="40"/>
      <c r="G273" s="40" t="s">
        <v>22</v>
      </c>
      <c r="H273" s="40"/>
      <c r="I273" s="40">
        <v>1100200</v>
      </c>
      <c r="J273" s="40"/>
      <c r="K273" s="40" t="s">
        <v>119</v>
      </c>
      <c r="L273" s="40"/>
      <c r="M273" s="40">
        <v>121</v>
      </c>
      <c r="N273" s="40"/>
      <c r="O273" s="40">
        <v>37</v>
      </c>
      <c r="P273" s="40"/>
      <c r="Q273" s="40" t="s">
        <v>74</v>
      </c>
      <c r="R273" s="40"/>
      <c r="S273" s="40" t="s">
        <v>84</v>
      </c>
      <c r="T273" s="40"/>
      <c r="U273" s="40" t="s">
        <v>85</v>
      </c>
      <c r="V273" s="40"/>
      <c r="W273" s="40" t="s">
        <v>134</v>
      </c>
      <c r="X273" s="40"/>
      <c r="Y273" s="40">
        <v>37</v>
      </c>
      <c r="Z273" s="35"/>
      <c r="AA273" s="35"/>
      <c r="AB273" s="35"/>
    </row>
    <row r="274" spans="1:28" ht="12.75">
      <c r="A274" s="51"/>
      <c r="B274" s="37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35"/>
      <c r="AA274" s="35"/>
      <c r="AB274" s="35"/>
    </row>
    <row r="275" spans="1:28" ht="12.75">
      <c r="A275" s="51"/>
      <c r="B275" s="37"/>
      <c r="C275" s="40">
        <v>25740334</v>
      </c>
      <c r="D275" s="40"/>
      <c r="E275" s="40" t="s">
        <v>169</v>
      </c>
      <c r="F275" s="40"/>
      <c r="G275" s="40" t="s">
        <v>22</v>
      </c>
      <c r="H275" s="40"/>
      <c r="I275" s="40">
        <v>1100200</v>
      </c>
      <c r="J275" s="40"/>
      <c r="K275" s="40" t="s">
        <v>119</v>
      </c>
      <c r="L275" s="40"/>
      <c r="M275" s="40">
        <v>112</v>
      </c>
      <c r="N275" s="40"/>
      <c r="O275" s="40">
        <v>73</v>
      </c>
      <c r="P275" s="40"/>
      <c r="Q275" s="40" t="s">
        <v>74</v>
      </c>
      <c r="R275" s="40"/>
      <c r="S275" s="40" t="s">
        <v>84</v>
      </c>
      <c r="T275" s="40"/>
      <c r="U275" s="40" t="s">
        <v>85</v>
      </c>
      <c r="V275" s="40"/>
      <c r="W275" s="40" t="s">
        <v>121</v>
      </c>
      <c r="X275" s="40"/>
      <c r="Y275" s="40">
        <v>37</v>
      </c>
      <c r="Z275" s="35"/>
      <c r="AA275" s="35"/>
      <c r="AB275" s="35"/>
    </row>
    <row r="276" spans="1:28" ht="12.75">
      <c r="A276" s="51"/>
      <c r="B276" s="37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35"/>
      <c r="AA276" s="35"/>
      <c r="AB276" s="35"/>
    </row>
    <row r="277" spans="1:28" ht="12.75">
      <c r="A277" s="51"/>
      <c r="B277" s="37"/>
      <c r="C277" s="40">
        <v>47116404</v>
      </c>
      <c r="D277" s="40"/>
      <c r="E277" s="40" t="s">
        <v>133</v>
      </c>
      <c r="F277" s="40"/>
      <c r="G277" s="40" t="s">
        <v>22</v>
      </c>
      <c r="H277" s="40"/>
      <c r="I277" s="40">
        <v>1100200</v>
      </c>
      <c r="J277" s="40"/>
      <c r="K277" s="40" t="s">
        <v>119</v>
      </c>
      <c r="L277" s="40"/>
      <c r="M277" s="40">
        <v>121</v>
      </c>
      <c r="N277" s="40"/>
      <c r="O277" s="40">
        <v>90</v>
      </c>
      <c r="P277" s="40"/>
      <c r="Q277" s="40" t="s">
        <v>74</v>
      </c>
      <c r="R277" s="40"/>
      <c r="S277" s="40" t="s">
        <v>84</v>
      </c>
      <c r="T277" s="40"/>
      <c r="U277" s="40" t="s">
        <v>85</v>
      </c>
      <c r="V277" s="40"/>
      <c r="W277" s="40" t="s">
        <v>134</v>
      </c>
      <c r="X277" s="40"/>
      <c r="Y277" s="40">
        <v>37</v>
      </c>
      <c r="Z277" s="35"/>
      <c r="AA277" s="35"/>
      <c r="AB277" s="35"/>
    </row>
    <row r="278" spans="1:28" ht="12.75">
      <c r="A278" s="51"/>
      <c r="B278" s="37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35"/>
      <c r="AA278" s="35"/>
      <c r="AB278" s="35"/>
    </row>
    <row r="279" spans="1:28" ht="12.75">
      <c r="A279" s="51"/>
      <c r="B279" s="37"/>
      <c r="C279" s="40">
        <v>60192763</v>
      </c>
      <c r="D279" s="40"/>
      <c r="E279" s="40" t="s">
        <v>164</v>
      </c>
      <c r="F279" s="40"/>
      <c r="G279" s="40" t="s">
        <v>22</v>
      </c>
      <c r="H279" s="40"/>
      <c r="I279" s="40">
        <v>1100200</v>
      </c>
      <c r="J279" s="40"/>
      <c r="K279" s="40" t="s">
        <v>119</v>
      </c>
      <c r="L279" s="40"/>
      <c r="M279" s="40">
        <v>121</v>
      </c>
      <c r="N279" s="40"/>
      <c r="O279" s="40">
        <v>37</v>
      </c>
      <c r="P279" s="40"/>
      <c r="Q279" s="40" t="s">
        <v>81</v>
      </c>
      <c r="R279" s="40"/>
      <c r="S279" s="40" t="s">
        <v>86</v>
      </c>
      <c r="T279" s="40"/>
      <c r="U279" s="40" t="s">
        <v>87</v>
      </c>
      <c r="V279" s="40"/>
      <c r="W279" s="40" t="s">
        <v>121</v>
      </c>
      <c r="X279" s="40"/>
      <c r="Y279" s="40">
        <v>33</v>
      </c>
      <c r="Z279" s="35"/>
      <c r="AA279" s="35"/>
      <c r="AB279" s="35"/>
    </row>
    <row r="280" spans="1:28" ht="12.75">
      <c r="A280" s="51"/>
      <c r="B280" s="37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35"/>
      <c r="AA280" s="35"/>
      <c r="AB280" s="35"/>
    </row>
    <row r="281" spans="1:28" ht="12.75">
      <c r="A281" s="51"/>
      <c r="B281" s="37"/>
      <c r="C281" s="40">
        <v>47116404</v>
      </c>
      <c r="D281" s="40"/>
      <c r="E281" s="40" t="s">
        <v>133</v>
      </c>
      <c r="F281" s="40"/>
      <c r="G281" s="40" t="s">
        <v>22</v>
      </c>
      <c r="H281" s="40"/>
      <c r="I281" s="40">
        <v>1100200</v>
      </c>
      <c r="J281" s="40"/>
      <c r="K281" s="40" t="s">
        <v>119</v>
      </c>
      <c r="L281" s="40"/>
      <c r="M281" s="40">
        <v>121</v>
      </c>
      <c r="N281" s="40"/>
      <c r="O281" s="40">
        <v>33</v>
      </c>
      <c r="P281" s="40"/>
      <c r="Q281" s="40" t="s">
        <v>81</v>
      </c>
      <c r="R281" s="40"/>
      <c r="S281" s="40" t="s">
        <v>86</v>
      </c>
      <c r="T281" s="40"/>
      <c r="U281" s="40" t="s">
        <v>87</v>
      </c>
      <c r="V281" s="40"/>
      <c r="W281" s="40" t="s">
        <v>134</v>
      </c>
      <c r="X281" s="40"/>
      <c r="Y281" s="40">
        <v>33</v>
      </c>
      <c r="Z281" s="35"/>
      <c r="AA281" s="35"/>
      <c r="AB281" s="35"/>
    </row>
    <row r="282" spans="1:28" ht="12.75">
      <c r="A282" s="51"/>
      <c r="B282" s="37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35"/>
      <c r="AA282" s="35"/>
      <c r="AB282" s="35"/>
    </row>
    <row r="283" spans="1:28" ht="12.75">
      <c r="A283" s="51"/>
      <c r="B283" s="37"/>
      <c r="C283" s="40">
        <v>35960990</v>
      </c>
      <c r="D283" s="40"/>
      <c r="E283" s="40" t="s">
        <v>144</v>
      </c>
      <c r="F283" s="40"/>
      <c r="G283" s="40" t="s">
        <v>67</v>
      </c>
      <c r="H283" s="40"/>
      <c r="I283" s="40">
        <v>1100200</v>
      </c>
      <c r="J283" s="40"/>
      <c r="K283" s="40" t="s">
        <v>145</v>
      </c>
      <c r="L283" s="40"/>
      <c r="M283" s="40">
        <v>121</v>
      </c>
      <c r="N283" s="40"/>
      <c r="O283" s="40">
        <v>102</v>
      </c>
      <c r="P283" s="40"/>
      <c r="Q283" s="40" t="s">
        <v>81</v>
      </c>
      <c r="R283" s="40"/>
      <c r="S283" s="40" t="s">
        <v>86</v>
      </c>
      <c r="T283" s="40"/>
      <c r="U283" s="40" t="s">
        <v>87</v>
      </c>
      <c r="V283" s="40"/>
      <c r="W283" s="40" t="s">
        <v>134</v>
      </c>
      <c r="X283" s="40"/>
      <c r="Y283" s="40">
        <v>33</v>
      </c>
      <c r="Z283" s="35"/>
      <c r="AA283" s="35"/>
      <c r="AB283" s="35"/>
    </row>
    <row r="284" spans="1:28" ht="12.75">
      <c r="A284" s="51"/>
      <c r="B284" s="37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35"/>
      <c r="AA284" s="35"/>
      <c r="AB284" s="35"/>
    </row>
    <row r="285" spans="1:28" ht="12.75">
      <c r="A285" s="51"/>
      <c r="B285" s="37"/>
      <c r="C285" s="40">
        <v>28386116</v>
      </c>
      <c r="D285" s="40"/>
      <c r="E285" s="40" t="s">
        <v>170</v>
      </c>
      <c r="F285" s="40"/>
      <c r="G285" s="40" t="s">
        <v>22</v>
      </c>
      <c r="H285" s="40"/>
      <c r="I285" s="40">
        <v>1100200</v>
      </c>
      <c r="J285" s="40"/>
      <c r="K285" s="40" t="s">
        <v>119</v>
      </c>
      <c r="L285" s="40"/>
      <c r="M285" s="40">
        <v>112</v>
      </c>
      <c r="N285" s="40"/>
      <c r="O285" s="40">
        <v>73</v>
      </c>
      <c r="P285" s="40"/>
      <c r="Q285" s="40">
        <v>0</v>
      </c>
      <c r="R285" s="40"/>
      <c r="S285" s="40" t="s">
        <v>171</v>
      </c>
      <c r="T285" s="40"/>
      <c r="U285" s="40" t="s">
        <v>172</v>
      </c>
      <c r="V285" s="40"/>
      <c r="W285" s="40" t="s">
        <v>121</v>
      </c>
      <c r="X285" s="40"/>
      <c r="Y285" s="40">
        <v>90</v>
      </c>
      <c r="Z285" s="35"/>
      <c r="AA285" s="35"/>
      <c r="AB285" s="35"/>
    </row>
    <row r="286" spans="1:28" ht="12.75">
      <c r="A286" s="51"/>
      <c r="B286" s="37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35"/>
      <c r="AA286" s="35"/>
      <c r="AB286" s="35"/>
    </row>
    <row r="287" spans="1:28" ht="12.75">
      <c r="A287" s="51"/>
      <c r="B287" s="37"/>
      <c r="C287" s="40">
        <v>47116404</v>
      </c>
      <c r="D287" s="40"/>
      <c r="E287" s="40" t="s">
        <v>133</v>
      </c>
      <c r="F287" s="40"/>
      <c r="G287" s="40" t="s">
        <v>22</v>
      </c>
      <c r="H287" s="40"/>
      <c r="I287" s="40">
        <v>1100200</v>
      </c>
      <c r="J287" s="40"/>
      <c r="K287" s="40" t="s">
        <v>119</v>
      </c>
      <c r="L287" s="40"/>
      <c r="M287" s="40">
        <v>121</v>
      </c>
      <c r="N287" s="40"/>
      <c r="O287" s="40">
        <v>37</v>
      </c>
      <c r="P287" s="40"/>
      <c r="Q287" s="40" t="s">
        <v>74</v>
      </c>
      <c r="R287" s="40"/>
      <c r="S287" s="40" t="s">
        <v>86</v>
      </c>
      <c r="T287" s="40"/>
      <c r="U287" s="40" t="s">
        <v>106</v>
      </c>
      <c r="V287" s="40"/>
      <c r="W287" s="40" t="s">
        <v>134</v>
      </c>
      <c r="X287" s="40"/>
      <c r="Y287" s="40">
        <v>90</v>
      </c>
      <c r="Z287" s="35"/>
      <c r="AA287" s="35"/>
      <c r="AB287" s="35"/>
    </row>
    <row r="288" spans="1:28" ht="12.75">
      <c r="A288" s="51"/>
      <c r="B288" s="37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35"/>
      <c r="AA288" s="35"/>
      <c r="AB288" s="35"/>
    </row>
    <row r="289" spans="1:28" ht="12.75">
      <c r="A289" s="51"/>
      <c r="B289" s="37"/>
      <c r="C289" s="40">
        <v>60192763</v>
      </c>
      <c r="D289" s="40"/>
      <c r="E289" s="40" t="s">
        <v>164</v>
      </c>
      <c r="F289" s="40"/>
      <c r="G289" s="40" t="s">
        <v>22</v>
      </c>
      <c r="H289" s="40"/>
      <c r="I289" s="40">
        <v>1100200</v>
      </c>
      <c r="J289" s="40"/>
      <c r="K289" s="40" t="s">
        <v>119</v>
      </c>
      <c r="L289" s="40"/>
      <c r="M289" s="40">
        <v>121</v>
      </c>
      <c r="N289" s="40"/>
      <c r="O289" s="40">
        <v>102</v>
      </c>
      <c r="P289" s="40"/>
      <c r="Q289" s="40" t="s">
        <v>74</v>
      </c>
      <c r="R289" s="40"/>
      <c r="S289" s="40" t="s">
        <v>86</v>
      </c>
      <c r="T289" s="40"/>
      <c r="U289" s="40" t="s">
        <v>106</v>
      </c>
      <c r="V289" s="40"/>
      <c r="W289" s="40" t="s">
        <v>121</v>
      </c>
      <c r="X289" s="40"/>
      <c r="Y289" s="40">
        <v>90</v>
      </c>
      <c r="Z289" s="35"/>
      <c r="AA289" s="35"/>
      <c r="AB289" s="35"/>
    </row>
    <row r="290" spans="1:28" ht="12.75">
      <c r="A290" s="51"/>
      <c r="B290" s="37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35"/>
      <c r="AA290" s="35"/>
      <c r="AB290" s="35"/>
    </row>
    <row r="291" spans="1:32" ht="12.75">
      <c r="A291" s="49"/>
      <c r="B291" s="42"/>
      <c r="C291" s="42"/>
      <c r="D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</row>
    <row r="292" spans="1:2" ht="12.75">
      <c r="A292" s="48" t="s">
        <v>173</v>
      </c>
      <c r="B292" s="35"/>
    </row>
    <row r="293" spans="1:33" ht="12.75">
      <c r="A293" s="49"/>
      <c r="B293" s="36"/>
      <c r="C293" s="39" t="s">
        <v>111</v>
      </c>
      <c r="D293" s="35"/>
      <c r="E293" s="39" t="s">
        <v>110</v>
      </c>
      <c r="F293" s="35"/>
      <c r="G293" s="39" t="s">
        <v>55</v>
      </c>
      <c r="H293" s="35"/>
      <c r="I293" s="39" t="s">
        <v>112</v>
      </c>
      <c r="J293" s="35"/>
      <c r="K293" s="39" t="s">
        <v>174</v>
      </c>
      <c r="L293" s="35"/>
      <c r="M293" s="39" t="s">
        <v>175</v>
      </c>
      <c r="N293" s="35"/>
      <c r="O293" s="39" t="s">
        <v>176</v>
      </c>
      <c r="P293" s="35"/>
      <c r="Q293" s="39" t="s">
        <v>177</v>
      </c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</row>
    <row r="294" spans="1:34" ht="12.75">
      <c r="A294" s="49"/>
      <c r="B294" s="36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</row>
    <row r="295" spans="1:34" ht="12.75">
      <c r="A295" s="51"/>
      <c r="B295" s="37"/>
      <c r="C295" s="38"/>
      <c r="D295" s="44"/>
      <c r="E295" s="38"/>
      <c r="F295" s="44"/>
      <c r="G295" s="38"/>
      <c r="H295" s="44"/>
      <c r="I295" s="38"/>
      <c r="J295" s="44"/>
      <c r="K295" s="38"/>
      <c r="L295" s="44"/>
      <c r="M295" s="38"/>
      <c r="N295" s="44" t="s">
        <v>186</v>
      </c>
      <c r="O295" s="40">
        <v>560000</v>
      </c>
      <c r="P295" s="40"/>
      <c r="Q295" s="40">
        <v>560000</v>
      </c>
      <c r="R295" s="40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</row>
    <row r="296" spans="1:34" ht="12.75">
      <c r="A296" s="51"/>
      <c r="B296" s="37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1"/>
      <c r="P296" s="41"/>
      <c r="Q296" s="41"/>
      <c r="R296" s="41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</row>
    <row r="297" spans="1:34" ht="12.75">
      <c r="A297" s="51"/>
      <c r="B297" s="37"/>
      <c r="C297" s="40" t="s">
        <v>140</v>
      </c>
      <c r="D297" s="40"/>
      <c r="E297" s="40">
        <v>60192763</v>
      </c>
      <c r="F297" s="40"/>
      <c r="G297" s="40" t="s">
        <v>22</v>
      </c>
      <c r="H297" s="40"/>
      <c r="I297" s="40">
        <v>1100200</v>
      </c>
      <c r="J297" s="40"/>
      <c r="K297" s="40">
        <v>66</v>
      </c>
      <c r="L297" s="40"/>
      <c r="M297" s="40" t="s">
        <v>119</v>
      </c>
      <c r="N297" s="40"/>
      <c r="O297" s="40">
        <v>560000</v>
      </c>
      <c r="P297" s="40"/>
      <c r="Q297" s="40">
        <v>560000</v>
      </c>
      <c r="R297" s="40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</row>
    <row r="298" spans="1:34" ht="12.75">
      <c r="A298" s="51"/>
      <c r="B298" s="37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</row>
    <row r="299" spans="1:34" ht="12.75">
      <c r="A299" s="49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</row>
    <row r="300" spans="1:2" ht="12.75">
      <c r="A300" s="48" t="s">
        <v>178</v>
      </c>
      <c r="B300" s="35"/>
    </row>
    <row r="301" spans="1:33" ht="12.75">
      <c r="A301" s="49"/>
      <c r="B301" s="36"/>
      <c r="C301" s="39" t="s">
        <v>110</v>
      </c>
      <c r="D301" s="35"/>
      <c r="E301" s="39" t="s">
        <v>111</v>
      </c>
      <c r="F301" s="35"/>
      <c r="G301" s="39" t="s">
        <v>55</v>
      </c>
      <c r="H301" s="35"/>
      <c r="I301" s="39" t="s">
        <v>112</v>
      </c>
      <c r="J301" s="35"/>
      <c r="K301" s="39" t="s">
        <v>174</v>
      </c>
      <c r="L301" s="35"/>
      <c r="M301" s="39" t="s">
        <v>113</v>
      </c>
      <c r="N301" s="35"/>
      <c r="O301" s="39" t="s">
        <v>114</v>
      </c>
      <c r="P301" s="35"/>
      <c r="Q301" s="39" t="s">
        <v>179</v>
      </c>
      <c r="R301" s="35"/>
      <c r="S301" s="39" t="s">
        <v>175</v>
      </c>
      <c r="T301" s="35"/>
      <c r="U301" s="39" t="s">
        <v>180</v>
      </c>
      <c r="V301" s="35"/>
      <c r="W301" s="39" t="s">
        <v>181</v>
      </c>
      <c r="X301" s="35"/>
      <c r="Y301" s="39" t="s">
        <v>182</v>
      </c>
      <c r="Z301" s="35"/>
      <c r="AA301" s="39" t="s">
        <v>183</v>
      </c>
      <c r="AB301" s="35"/>
      <c r="AC301" s="39" t="s">
        <v>184</v>
      </c>
      <c r="AD301" s="35"/>
      <c r="AE301" s="39" t="s">
        <v>185</v>
      </c>
      <c r="AF301" s="35"/>
      <c r="AG301" s="35"/>
    </row>
    <row r="302" spans="1:34" ht="12.75">
      <c r="A302" s="49"/>
      <c r="B302" s="36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8"/>
      <c r="AH302" s="38"/>
    </row>
    <row r="303" spans="1:34" ht="12.75">
      <c r="A303" s="51"/>
      <c r="B303" s="37"/>
      <c r="C303" s="40">
        <v>35960990</v>
      </c>
      <c r="D303" s="40"/>
      <c r="E303" s="40" t="s">
        <v>144</v>
      </c>
      <c r="F303" s="40"/>
      <c r="G303" s="40" t="s">
        <v>67</v>
      </c>
      <c r="H303" s="40"/>
      <c r="I303" s="40">
        <v>1100200</v>
      </c>
      <c r="J303" s="40"/>
      <c r="K303" s="40">
        <v>66</v>
      </c>
      <c r="L303" s="40"/>
      <c r="M303" s="40" t="s">
        <v>145</v>
      </c>
      <c r="N303" s="40"/>
      <c r="O303" s="40">
        <v>121</v>
      </c>
      <c r="P303" s="40"/>
      <c r="Q303" s="40">
        <v>35</v>
      </c>
      <c r="R303" s="40"/>
      <c r="S303" s="40" t="s">
        <v>145</v>
      </c>
      <c r="T303" s="40"/>
      <c r="U303" s="40">
        <v>65166363</v>
      </c>
      <c r="V303" s="40"/>
      <c r="W303" s="40">
        <v>2655516</v>
      </c>
      <c r="X303" s="40"/>
      <c r="Y303" s="40">
        <v>65166363</v>
      </c>
      <c r="Z303" s="40"/>
      <c r="AA303" s="40">
        <v>0</v>
      </c>
      <c r="AB303" s="40"/>
      <c r="AC303" s="40">
        <v>2655516</v>
      </c>
      <c r="AD303" s="40"/>
      <c r="AE303" s="40">
        <v>0</v>
      </c>
      <c r="AF303" s="40"/>
      <c r="AG303" s="35"/>
      <c r="AH303" s="35"/>
    </row>
    <row r="304" spans="1:34" ht="12.75">
      <c r="A304" s="51"/>
      <c r="B304" s="37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35"/>
      <c r="AH304" s="35"/>
    </row>
    <row r="305" spans="1:34" ht="12.75">
      <c r="A305" s="51"/>
      <c r="B305" s="37"/>
      <c r="C305" s="40">
        <v>47116404</v>
      </c>
      <c r="D305" s="40"/>
      <c r="E305" s="40" t="s">
        <v>133</v>
      </c>
      <c r="F305" s="40"/>
      <c r="G305" s="40" t="s">
        <v>22</v>
      </c>
      <c r="H305" s="40"/>
      <c r="I305" s="40">
        <v>1100200</v>
      </c>
      <c r="J305" s="40"/>
      <c r="K305" s="40">
        <v>66</v>
      </c>
      <c r="L305" s="40"/>
      <c r="M305" s="40" t="s">
        <v>119</v>
      </c>
      <c r="N305" s="40"/>
      <c r="O305" s="40">
        <v>121</v>
      </c>
      <c r="P305" s="40"/>
      <c r="Q305" s="40">
        <v>35</v>
      </c>
      <c r="R305" s="40"/>
      <c r="S305" s="40" t="s">
        <v>145</v>
      </c>
      <c r="T305" s="40"/>
      <c r="U305" s="40">
        <v>30000000</v>
      </c>
      <c r="V305" s="40"/>
      <c r="W305" s="40">
        <v>3000</v>
      </c>
      <c r="X305" s="40"/>
      <c r="Y305" s="40">
        <v>30000000</v>
      </c>
      <c r="Z305" s="40"/>
      <c r="AA305" s="40">
        <v>0</v>
      </c>
      <c r="AB305" s="40"/>
      <c r="AC305" s="40">
        <v>3000</v>
      </c>
      <c r="AD305" s="40"/>
      <c r="AE305" s="40">
        <v>0</v>
      </c>
      <c r="AF305" s="40"/>
      <c r="AG305" s="35"/>
      <c r="AH305" s="35"/>
    </row>
    <row r="306" spans="1:34" ht="12.75">
      <c r="A306" s="51"/>
      <c r="B306" s="37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35"/>
      <c r="AH306" s="35"/>
    </row>
    <row r="307" spans="1:34" ht="12.75">
      <c r="A307" s="51"/>
      <c r="B307" s="37"/>
      <c r="C307" s="40">
        <v>62915240</v>
      </c>
      <c r="D307" s="40"/>
      <c r="E307" s="40" t="s">
        <v>168</v>
      </c>
      <c r="F307" s="40"/>
      <c r="G307" s="40" t="s">
        <v>22</v>
      </c>
      <c r="H307" s="40"/>
      <c r="I307" s="40">
        <v>1100200</v>
      </c>
      <c r="J307" s="40"/>
      <c r="K307" s="40">
        <v>66</v>
      </c>
      <c r="L307" s="40"/>
      <c r="M307" s="40" t="s">
        <v>145</v>
      </c>
      <c r="N307" s="40"/>
      <c r="O307" s="40">
        <v>112</v>
      </c>
      <c r="P307" s="40"/>
      <c r="Q307" s="40">
        <v>35</v>
      </c>
      <c r="R307" s="40"/>
      <c r="S307" s="40" t="s">
        <v>145</v>
      </c>
      <c r="T307" s="40"/>
      <c r="U307" s="40">
        <v>1000000</v>
      </c>
      <c r="V307" s="40"/>
      <c r="W307" s="40">
        <v>1000</v>
      </c>
      <c r="X307" s="40"/>
      <c r="Y307" s="40">
        <v>0</v>
      </c>
      <c r="Z307" s="40"/>
      <c r="AA307" s="40">
        <v>1000000</v>
      </c>
      <c r="AB307" s="40"/>
      <c r="AC307" s="40">
        <v>0</v>
      </c>
      <c r="AD307" s="40"/>
      <c r="AE307" s="40">
        <v>1000</v>
      </c>
      <c r="AF307" s="40"/>
      <c r="AG307" s="35"/>
      <c r="AH307" s="35"/>
    </row>
    <row r="308" spans="1:34" ht="12.75">
      <c r="A308" s="51"/>
      <c r="B308" s="37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35"/>
      <c r="AH308" s="35"/>
    </row>
    <row r="309" spans="1:34" ht="12.75">
      <c r="A309" s="51"/>
      <c r="B309" s="37"/>
      <c r="C309" s="40">
        <v>64946835</v>
      </c>
      <c r="D309" s="40"/>
      <c r="E309" s="40" t="s">
        <v>146</v>
      </c>
      <c r="F309" s="40"/>
      <c r="G309" s="40" t="s">
        <v>22</v>
      </c>
      <c r="H309" s="40"/>
      <c r="I309" s="40">
        <v>1222200</v>
      </c>
      <c r="J309" s="40"/>
      <c r="K309" s="40">
        <v>66</v>
      </c>
      <c r="L309" s="40"/>
      <c r="M309" s="40" t="s">
        <v>119</v>
      </c>
      <c r="N309" s="40"/>
      <c r="O309" s="40">
        <v>205</v>
      </c>
      <c r="P309" s="40"/>
      <c r="Q309" s="40">
        <v>35</v>
      </c>
      <c r="R309" s="40"/>
      <c r="S309" s="40" t="s">
        <v>145</v>
      </c>
      <c r="T309" s="40"/>
      <c r="U309" s="40">
        <v>79340000</v>
      </c>
      <c r="V309" s="40"/>
      <c r="W309" s="40">
        <v>79340000</v>
      </c>
      <c r="X309" s="40"/>
      <c r="Y309" s="40">
        <v>58235560</v>
      </c>
      <c r="Z309" s="40"/>
      <c r="AA309" s="40">
        <v>0</v>
      </c>
      <c r="AB309" s="40"/>
      <c r="AC309" s="40">
        <v>58235560</v>
      </c>
      <c r="AD309" s="40"/>
      <c r="AE309" s="40">
        <v>0</v>
      </c>
      <c r="AF309" s="40"/>
      <c r="AG309" s="35"/>
      <c r="AH309" s="35"/>
    </row>
    <row r="310" spans="1:34" ht="12.75">
      <c r="A310" s="51"/>
      <c r="B310" s="37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35"/>
      <c r="AH310" s="35"/>
    </row>
    <row r="311" spans="1:34" ht="12.75">
      <c r="A311" s="49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</row>
    <row r="312" spans="1:34" ht="12.75">
      <c r="A312" s="50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</row>
  </sheetData>
  <sheetProtection/>
  <hyperlinks>
    <hyperlink ref="A1" r:id="rId1" display="javascript:showDetWin('/ewi/DoPo?CONTEXT_FO=1&amp;CONTEXT_CS_IID=111916&amp;CONTEXT_DO_IID=935&amp;CONTEXT_STRUKT=A')"/>
    <hyperlink ref="B3" r:id="rId2" display="javascript:showDetWin('/ewi/DcrTra?CONTEXT_FO=1&amp;CONTEXT_CS_IID=111916&amp;CONTEXT_DO_IID=935&amp;CONTEXT_STRUKT=A&amp;CONTEXT_FO=1&amp;CONTEXT_ROW=1&amp;CONTEXT_COL=1&amp;CONTEXT_DTYP=R')"/>
    <hyperlink ref="B5" r:id="rId3" display="javascript:showDetWin('/ewi/DcrTra?CONTEXT_FO=1&amp;CONTEXT_CS_IID=111916&amp;CONTEXT_DO_IID=935&amp;CONTEXT_STRUKT=A&amp;CONTEXT_FO=1&amp;CONTEXT_ROW=2&amp;CONTEXT_COL=1&amp;CONTEXT_DTYP=R')"/>
    <hyperlink ref="B7" r:id="rId4" display="javascript:showDetWin('/ewi/DcrTra?CONTEXT_FO=1&amp;CONTEXT_CS_IID=111916&amp;CONTEXT_DO_IID=935&amp;CONTEXT_STRUKT=A&amp;CONTEXT_FO=1&amp;CONTEXT_ROW=3&amp;CONTEXT_COL=1&amp;CONTEXT_DTYP=R')"/>
    <hyperlink ref="B9" r:id="rId5" display="javascript:showDetWin('/ewi/DcrTra?CONTEXT_FO=1&amp;CONTEXT_CS_IID=111916&amp;CONTEXT_DO_IID=935&amp;CONTEXT_STRUKT=A&amp;CONTEXT_FO=1&amp;CONTEXT_ROW=4&amp;CONTEXT_COL=1&amp;CONTEXT_DTYP=R')"/>
    <hyperlink ref="B11" r:id="rId6" display="javascript:showDetWin('/ewi/DcrTra?CONTEXT_FO=1&amp;CONTEXT_CS_IID=111916&amp;CONTEXT_DO_IID=935&amp;CONTEXT_STRUKT=A&amp;CONTEXT_FO=1&amp;CONTEXT_ROW=5&amp;CONTEXT_COL=1&amp;CONTEXT_DTYP=R')"/>
    <hyperlink ref="B13" r:id="rId7" display="javascript:showDetWin('/ewi/DcrTra?CONTEXT_FO=1&amp;CONTEXT_CS_IID=111916&amp;CONTEXT_DO_IID=935&amp;CONTEXT_STRUKT=A&amp;CONTEXT_FO=1&amp;CONTEXT_ROW=6&amp;CONTEXT_COL=1&amp;CONTEXT_DTYP=R')"/>
    <hyperlink ref="B15" r:id="rId8" display="javascript:showDetWin('/ewi/DcrTra?CONTEXT_FO=1&amp;CONTEXT_CS_IID=111916&amp;CONTEXT_DO_IID=935&amp;CONTEXT_STRUKT=A&amp;CONTEXT_FO=1&amp;CONTEXT_ROW=7&amp;CONTEXT_COL=1&amp;CONTEXT_DTYP=R')"/>
    <hyperlink ref="B17" r:id="rId9" display="javascript:showDetWin('/ewi/DcrTra?CONTEXT_FO=1&amp;CONTEXT_CS_IID=111916&amp;CONTEXT_DO_IID=935&amp;CONTEXT_STRUKT=A&amp;CONTEXT_FO=1&amp;CONTEXT_ROW=8&amp;CONTEXT_COL=1&amp;CONTEXT_DTYP=R')"/>
    <hyperlink ref="B19" r:id="rId10" display="javascript:showDetWin('/ewi/DcrTra?CONTEXT_FO=1&amp;CONTEXT_CS_IID=111916&amp;CONTEXT_DO_IID=935&amp;CONTEXT_STRUKT=A&amp;CONTEXT_FO=1&amp;CONTEXT_ROW=9&amp;CONTEXT_COL=1&amp;CONTEXT_DTYP=R')"/>
    <hyperlink ref="B21" r:id="rId11" display="javascript:showDetWin('/ewi/DcrTra?CONTEXT_FO=1&amp;CONTEXT_CS_IID=111916&amp;CONTEXT_DO_IID=935&amp;CONTEXT_STRUKT=A&amp;CONTEXT_FO=1&amp;CONTEXT_ROW=10&amp;CONTEXT_COL=1&amp;CONTEXT_DTYP=R')"/>
    <hyperlink ref="B23" r:id="rId12" display="javascript:showDetWin('/ewi/DcrTra?CONTEXT_FO=1&amp;CONTEXT_CS_IID=111916&amp;CONTEXT_DO_IID=935&amp;CONTEXT_STRUKT=A&amp;CONTEXT_FO=1&amp;CONTEXT_ROW=11&amp;CONTEXT_COL=1&amp;CONTEXT_DTYP=R')"/>
    <hyperlink ref="B25" r:id="rId13" display="javascript:showDetWin('/ewi/DcrTra?CONTEXT_FO=1&amp;CONTEXT_CS_IID=111916&amp;CONTEXT_DO_IID=935&amp;CONTEXT_STRUKT=A&amp;CONTEXT_FO=1&amp;CONTEXT_ROW=12&amp;CONTEXT_COL=1&amp;CONTEXT_DTYP=R')"/>
    <hyperlink ref="B27" r:id="rId14" display="javascript:showDetWin('/ewi/DcrTra?CONTEXT_FO=1&amp;CONTEXT_CS_IID=111916&amp;CONTEXT_DO_IID=935&amp;CONTEXT_STRUKT=A&amp;CONTEXT_FO=1&amp;CONTEXT_ROW=13&amp;CONTEXT_COL=1&amp;CONTEXT_DTYP=R')"/>
    <hyperlink ref="A30" r:id="rId15" display="javascript:showDetWin('/ewi/DoPo?CONTEXT_FO=1&amp;CONTEXT_CS_IID=112040&amp;CONTEXT_DO_IID=6205&amp;CONTEXT_STRUKT=A')"/>
    <hyperlink ref="B32" r:id="rId16" display="javascript:showDetWin('/ewi/DcrTra?CONTEXT_FO=1&amp;CONTEXT_CS_IID=112040&amp;CONTEXT_DO_IID=6205&amp;CONTEXT_STRUKT=A&amp;CONTEXT_FO=1&amp;CONTEXT_ROW=1&amp;CONTEXT_COL=1&amp;CONTEXT_DTYP=R')"/>
    <hyperlink ref="B33" r:id="rId17" display="javascript:showDetWin('/ewi/DcrTra?CONTEXT_FO=1&amp;CONTEXT_CS_IID=112040&amp;CONTEXT_DO_IID=6205&amp;CONTEXT_STRUKT=A&amp;CONTEXT_FO=1&amp;CONTEXT_ROW=2&amp;CONTEXT_COL=1&amp;CONTEXT_DTYP=R')"/>
    <hyperlink ref="B34" r:id="rId18" display="javascript:showDetWin('/ewi/DcrTra?CONTEXT_FO=1&amp;CONTEXT_CS_IID=112040&amp;CONTEXT_DO_IID=6205&amp;CONTEXT_STRUKT=A&amp;CONTEXT_FO=1&amp;CONTEXT_ROW=3&amp;CONTEXT_COL=1&amp;CONTEXT_DTYP=R')"/>
    <hyperlink ref="B35" r:id="rId19" display="javascript:showDetWin('/ewi/DcrTra?CONTEXT_FO=1&amp;CONTEXT_CS_IID=112040&amp;CONTEXT_DO_IID=6205&amp;CONTEXT_STRUKT=A&amp;CONTEXT_FO=1&amp;CONTEXT_ROW=4&amp;CONTEXT_COL=1&amp;CONTEXT_DTYP=R')"/>
    <hyperlink ref="B36" r:id="rId20" display="javascript:showDetWin('/ewi/DcrTra?CONTEXT_FO=1&amp;CONTEXT_CS_IID=112040&amp;CONTEXT_DO_IID=6205&amp;CONTEXT_STRUKT=A&amp;CONTEXT_FO=1&amp;CONTEXT_ROW=5&amp;CONTEXT_COL=1&amp;CONTEXT_DTYP=R')"/>
    <hyperlink ref="B37" r:id="rId21" display="javascript:showDetWin('/ewi/DcrTra?CONTEXT_FO=1&amp;CONTEXT_CS_IID=112040&amp;CONTEXT_DO_IID=6205&amp;CONTEXT_STRUKT=A&amp;CONTEXT_FO=1&amp;CONTEXT_ROW=6&amp;CONTEXT_COL=1&amp;CONTEXT_DTYP=R')"/>
    <hyperlink ref="B38" r:id="rId22" display="javascript:showDetWin('/ewi/DcrTra?CONTEXT_FO=1&amp;CONTEXT_CS_IID=112040&amp;CONTEXT_DO_IID=6205&amp;CONTEXT_STRUKT=A&amp;CONTEXT_FO=1&amp;CONTEXT_ROW=7&amp;CONTEXT_COL=1&amp;CONTEXT_DTYP=R')"/>
    <hyperlink ref="B39" r:id="rId23" display="javascript:showDetWin('/ewi/DcrTra?CONTEXT_FO=1&amp;CONTEXT_CS_IID=112040&amp;CONTEXT_DO_IID=6205&amp;CONTEXT_STRUKT=A&amp;CONTEXT_FO=1&amp;CONTEXT_ROW=8&amp;CONTEXT_COL=1&amp;CONTEXT_DTYP=R')"/>
    <hyperlink ref="B40" r:id="rId24" display="javascript:showDetWin('/ewi/DcrTra?CONTEXT_FO=1&amp;CONTEXT_CS_IID=112040&amp;CONTEXT_DO_IID=6205&amp;CONTEXT_STRUKT=A&amp;CONTEXT_FO=1&amp;CONTEXT_ROW=9&amp;CONTEXT_COL=1&amp;CONTEXT_DTYP=R')"/>
    <hyperlink ref="A42" r:id="rId25" display="javascript:showDetWin('/ewi/DoPo?CONTEXT_FO=1&amp;CONTEXT_CS_IID=117274&amp;CONTEXT_DO_IID=936&amp;CONTEXT_STRUKT=A')"/>
    <hyperlink ref="E43" r:id="rId26" display="javascript:showDetWin('/ewi/DcrTra?CONTEXT_FO=1&amp;CONTEXT_CS_IID=117274&amp;CONTEXT_DO_IID=936&amp;CONTEXT_STRUKT=A&amp;CONTEXT_FO=1&amp;CONTEXT_ROW=1&amp;CONTEXT_COL=1&amp;CONTEXT_DTYP=C')"/>
    <hyperlink ref="G43" r:id="rId27" display="javascript:showDetWin('/ewi/DcrTra?CONTEXT_FO=1&amp;CONTEXT_CS_IID=117274&amp;CONTEXT_DO_IID=936&amp;CONTEXT_STRUKT=A&amp;CONTEXT_FO=1&amp;CONTEXT_ROW=1&amp;CONTEXT_COL=2&amp;CONTEXT_DTYP=C')"/>
    <hyperlink ref="I43" r:id="rId28" display="javascript:showDetWin('/ewi/DcrTra?CONTEXT_FO=1&amp;CONTEXT_CS_IID=117274&amp;CONTEXT_DO_IID=936&amp;CONTEXT_STRUKT=A&amp;CONTEXT_FO=1&amp;CONTEXT_ROW=1&amp;CONTEXT_COL=3&amp;CONTEXT_DTYP=C')"/>
    <hyperlink ref="K43" r:id="rId29" display="javascript:showDetWin('/ewi/DcrTra?CONTEXT_FO=1&amp;CONTEXT_CS_IID=117274&amp;CONTEXT_DO_IID=936&amp;CONTEXT_STRUKT=A&amp;CONTEXT_FO=1&amp;CONTEXT_ROW=1&amp;CONTEXT_COL=4&amp;CONTEXT_DTYP=C')"/>
    <hyperlink ref="M43" r:id="rId30" display="javascript:showDetWin('/ewi/DcrTra?CONTEXT_FO=1&amp;CONTEXT_CS_IID=117274&amp;CONTEXT_DO_IID=936&amp;CONTEXT_STRUKT=A&amp;CONTEXT_FO=1&amp;CONTEXT_ROW=1&amp;CONTEXT_COL=5&amp;CONTEXT_DTYP=C')"/>
    <hyperlink ref="B45" r:id="rId31" display="javascript:showDetWin('/ewi/DcrTra?CONTEXT_FO=1&amp;CONTEXT_CS_IID=117274&amp;CONTEXT_DO_IID=936&amp;CONTEXT_STRUKT=A&amp;CONTEXT_FO=1&amp;CONTEXT_ROW=1&amp;CONTEXT_COL=1&amp;CONTEXT_DTYP=R')"/>
    <hyperlink ref="B47" r:id="rId32" display="javascript:showDetWin('/ewi/DcrTra?CONTEXT_FO=1&amp;CONTEXT_CS_IID=117274&amp;CONTEXT_DO_IID=936&amp;CONTEXT_STRUKT=A&amp;CONTEXT_FO=1&amp;CONTEXT_ROW=2&amp;CONTEXT_COL=1&amp;CONTEXT_DTYP=R')"/>
    <hyperlink ref="B49" r:id="rId33" display="javascript:showDetWin('/ewi/DcrTra?CONTEXT_FO=1&amp;CONTEXT_CS_IID=117274&amp;CONTEXT_DO_IID=936&amp;CONTEXT_STRUKT=A&amp;CONTEXT_FO=1&amp;CONTEXT_ROW=3&amp;CONTEXT_COL=1&amp;CONTEXT_DTYP=R')"/>
    <hyperlink ref="A52" r:id="rId34" display="javascript:showDetWin('/ewi/DoPo?CONTEXT_FO=1&amp;CONTEXT_CS_IID=111937&amp;CONTEXT_DO_IID=937&amp;CONTEXT_STRUKT=A')"/>
    <hyperlink ref="B54" r:id="rId35" display="javascript:showDetWin('/ewi/DcrTra?CONTEXT_FO=1&amp;CONTEXT_CS_IID=111937&amp;CONTEXT_DO_IID=937&amp;CONTEXT_STRUKT=A&amp;CONTEXT_FO=1&amp;CONTEXT_ROW=1&amp;CONTEXT_COL=1&amp;CONTEXT_DTYP=R')"/>
    <hyperlink ref="B56" r:id="rId36" display="javascript:showDetWin('/ewi/DcrTra?CONTEXT_FO=1&amp;CONTEXT_CS_IID=111937&amp;CONTEXT_DO_IID=937&amp;CONTEXT_STRUKT=A&amp;CONTEXT_FO=1&amp;CONTEXT_ROW=2&amp;CONTEXT_COL=1&amp;CONTEXT_DTYP=R')"/>
    <hyperlink ref="B58" r:id="rId37" display="javascript:showDetWin('/ewi/DcrTra?CONTEXT_FO=1&amp;CONTEXT_CS_IID=111937&amp;CONTEXT_DO_IID=937&amp;CONTEXT_STRUKT=A&amp;CONTEXT_FO=1&amp;CONTEXT_ROW=3&amp;CONTEXT_COL=1&amp;CONTEXT_DTYP=R')"/>
    <hyperlink ref="A61" r:id="rId38" display="javascript:showDetWin('/ewi/DoPo?CONTEXT_FO=1&amp;CONTEXT_CS_IID=117290&amp;CONTEXT_DO_IID=938&amp;CONTEXT_STRUKT=A')"/>
    <hyperlink ref="E62" r:id="rId39" display="javascript:showDetWin('/ewi/DcrTra?CONTEXT_FO=1&amp;CONTEXT_CS_IID=117290&amp;CONTEXT_DO_IID=938&amp;CONTEXT_STRUKT=A&amp;CONTEXT_FO=1&amp;CONTEXT_ROW=1&amp;CONTEXT_COL=1&amp;CONTEXT_DTYP=C')"/>
    <hyperlink ref="G62" r:id="rId40" display="javascript:showDetWin('/ewi/DcrTra?CONTEXT_FO=1&amp;CONTEXT_CS_IID=117290&amp;CONTEXT_DO_IID=938&amp;CONTEXT_STRUKT=A&amp;CONTEXT_FO=1&amp;CONTEXT_ROW=1&amp;CONTEXT_COL=2&amp;CONTEXT_DTYP=C')"/>
    <hyperlink ref="K62" r:id="rId41" display="javascript:showDetWin('/ewi/DcrTra?CONTEXT_FO=1&amp;CONTEXT_CS_IID=117290&amp;CONTEXT_DO_IID=938&amp;CONTEXT_STRUKT=A&amp;CONTEXT_FO=1&amp;CONTEXT_ROW=1&amp;CONTEXT_COL=4&amp;CONTEXT_DTYP=C')"/>
    <hyperlink ref="O62" r:id="rId42" display="javascript:showDetWin('/ewi/DcrTra?CONTEXT_FO=1&amp;CONTEXT_CS_IID=117290&amp;CONTEXT_DO_IID=938&amp;CONTEXT_STRUKT=A&amp;CONTEXT_FO=1&amp;CONTEXT_ROW=1&amp;CONTEXT_COL=6&amp;CONTEXT_DTYP=C')"/>
    <hyperlink ref="S62" r:id="rId43" display="javascript:showDetWin('/ewi/DcrTra?CONTEXT_FO=1&amp;CONTEXT_CS_IID=117290&amp;CONTEXT_DO_IID=938&amp;CONTEXT_STRUKT=A&amp;CONTEXT_FO=1&amp;CONTEXT_ROW=1&amp;CONTEXT_COL=8&amp;CONTEXT_DTYP=C')"/>
    <hyperlink ref="E63" r:id="rId44" display="javascript:showDetWin('/ewi/DcrTra?CONTEXT_FO=1&amp;CONTEXT_CS_IID=117290&amp;CONTEXT_DO_IID=938&amp;CONTEXT_STRUKT=A&amp;CONTEXT_FO=1&amp;CONTEXT_ROW=2&amp;CONTEXT_COL=1&amp;CONTEXT_DTYP=C')"/>
    <hyperlink ref="G63" r:id="rId45" display="javascript:showDetWin('/ewi/DcrTra?CONTEXT_FO=1&amp;CONTEXT_CS_IID=117290&amp;CONTEXT_DO_IID=938&amp;CONTEXT_STRUKT=A&amp;CONTEXT_FO=1&amp;CONTEXT_ROW=2&amp;CONTEXT_COL=2&amp;CONTEXT_DTYP=C')"/>
    <hyperlink ref="I63" r:id="rId46" display="javascript:showDetWin('/ewi/DcrTra?CONTEXT_FO=1&amp;CONTEXT_CS_IID=117290&amp;CONTEXT_DO_IID=938&amp;CONTEXT_STRUKT=A&amp;CONTEXT_FO=1&amp;CONTEXT_ROW=2&amp;CONTEXT_COL=3&amp;CONTEXT_DTYP=C')"/>
    <hyperlink ref="K63" r:id="rId47" display="javascript:showDetWin('/ewi/DcrTra?CONTEXT_FO=1&amp;CONTEXT_CS_IID=117290&amp;CONTEXT_DO_IID=938&amp;CONTEXT_STRUKT=A&amp;CONTEXT_FO=1&amp;CONTEXT_ROW=2&amp;CONTEXT_COL=4&amp;CONTEXT_DTYP=C')"/>
    <hyperlink ref="M63" r:id="rId48" display="javascript:showDetWin('/ewi/DcrTra?CONTEXT_FO=1&amp;CONTEXT_CS_IID=117290&amp;CONTEXT_DO_IID=938&amp;CONTEXT_STRUKT=A&amp;CONTEXT_FO=1&amp;CONTEXT_ROW=2&amp;CONTEXT_COL=5&amp;CONTEXT_DTYP=C')"/>
    <hyperlink ref="O63" r:id="rId49" display="javascript:showDetWin('/ewi/DcrTra?CONTEXT_FO=1&amp;CONTEXT_CS_IID=117290&amp;CONTEXT_DO_IID=938&amp;CONTEXT_STRUKT=A&amp;CONTEXT_FO=1&amp;CONTEXT_ROW=2&amp;CONTEXT_COL=6&amp;CONTEXT_DTYP=C')"/>
    <hyperlink ref="Q63" r:id="rId50" display="javascript:showDetWin('/ewi/DcrTra?CONTEXT_FO=1&amp;CONTEXT_CS_IID=117290&amp;CONTEXT_DO_IID=938&amp;CONTEXT_STRUKT=A&amp;CONTEXT_FO=1&amp;CONTEXT_ROW=2&amp;CONTEXT_COL=7&amp;CONTEXT_DTYP=C')"/>
    <hyperlink ref="S63" r:id="rId51" display="javascript:showDetWin('/ewi/DcrTra?CONTEXT_FO=1&amp;CONTEXT_CS_IID=117290&amp;CONTEXT_DO_IID=938&amp;CONTEXT_STRUKT=A&amp;CONTEXT_FO=1&amp;CONTEXT_ROW=2&amp;CONTEXT_COL=8&amp;CONTEXT_DTYP=C')"/>
    <hyperlink ref="U63" r:id="rId52" display="javascript:showDetWin('/ewi/DcrTra?CONTEXT_FO=1&amp;CONTEXT_CS_IID=117290&amp;CONTEXT_DO_IID=938&amp;CONTEXT_STRUKT=A&amp;CONTEXT_FO=1&amp;CONTEXT_ROW=2&amp;CONTEXT_COL=9&amp;CONTEXT_DTYP=C')"/>
    <hyperlink ref="B65" r:id="rId53" display="javascript:showDetWin('/ewi/DcrTra?CONTEXT_FO=1&amp;CONTEXT_CS_IID=117290&amp;CONTEXT_DO_IID=938&amp;CONTEXT_STRUKT=A&amp;CONTEXT_FO=1&amp;CONTEXT_ROW=1&amp;CONTEXT_COL=1&amp;CONTEXT_DTYP=R')"/>
    <hyperlink ref="B67" r:id="rId54" display="javascript:showDetWin('/ewi/DcrTra?CONTEXT_FO=1&amp;CONTEXT_CS_IID=117290&amp;CONTEXT_DO_IID=938&amp;CONTEXT_STRUKT=A&amp;CONTEXT_FO=1&amp;CONTEXT_ROW=2&amp;CONTEXT_COL=1&amp;CONTEXT_DTYP=R')"/>
    <hyperlink ref="A70" r:id="rId55" display="javascript:showDetWin('/ewi/DoPo?CONTEXT_FO=1&amp;CONTEXT_CS_IID=117291&amp;CONTEXT_DO_IID=939&amp;CONTEXT_STRUKT=A')"/>
    <hyperlink ref="G71" r:id="rId56" display="javascript:showDetWin('/ewi/DcrTra?CONTEXT_FO=1&amp;CONTEXT_CS_IID=117291&amp;CONTEXT_DO_IID=939&amp;CONTEXT_STRUKT=A&amp;CONTEXT_FO=1&amp;CONTEXT_ROW=1&amp;CONTEXT_COL=1&amp;CONTEXT_DTYP=C')"/>
    <hyperlink ref="I71" r:id="rId57" display="javascript:showDetWin('/ewi/DcrTra?CONTEXT_FO=1&amp;CONTEXT_CS_IID=117291&amp;CONTEXT_DO_IID=939&amp;CONTEXT_STRUKT=A&amp;CONTEXT_FO=1&amp;CONTEXT_ROW=1&amp;CONTEXT_COL=2&amp;CONTEXT_DTYP=C')"/>
    <hyperlink ref="K71" r:id="rId58" display="javascript:showDetWin('/ewi/DcrTra?CONTEXT_FO=1&amp;CONTEXT_CS_IID=117291&amp;CONTEXT_DO_IID=939&amp;CONTEXT_STRUKT=A&amp;CONTEXT_FO=1&amp;CONTEXT_ROW=1&amp;CONTEXT_COL=3&amp;CONTEXT_DTYP=C')"/>
    <hyperlink ref="M71" r:id="rId59" display="javascript:showDetWin('/ewi/DcrTra?CONTEXT_FO=1&amp;CONTEXT_CS_IID=117291&amp;CONTEXT_DO_IID=939&amp;CONTEXT_STRUKT=A&amp;CONTEXT_FO=1&amp;CONTEXT_ROW=1&amp;CONTEXT_COL=4&amp;CONTEXT_DTYP=C')"/>
    <hyperlink ref="O71" r:id="rId60" display="javascript:showDetWin('/ewi/DcrTra?CONTEXT_FO=1&amp;CONTEXT_CS_IID=117291&amp;CONTEXT_DO_IID=939&amp;CONTEXT_STRUKT=A&amp;CONTEXT_FO=1&amp;CONTEXT_ROW=1&amp;CONTEXT_COL=5&amp;CONTEXT_DTYP=C')"/>
    <hyperlink ref="B73" r:id="rId61" display="javascript:showDetWin('/ewi/DcrTra?CONTEXT_FO=1&amp;CONTEXT_CS_IID=117291&amp;CONTEXT_DO_IID=939&amp;CONTEXT_STRUKT=A&amp;CONTEXT_FO=1&amp;CONTEXT_ROW=1&amp;CONTEXT_COL=1&amp;CONTEXT_DTYP=R')"/>
    <hyperlink ref="D73" r:id="rId62" display="javascript:showDetWin('/ewi/DcrTra?CONTEXT_FO=1&amp;CONTEXT_CS_IID=117291&amp;CONTEXT_DO_IID=939&amp;CONTEXT_STRUKT=A&amp;CONTEXT_FO=1&amp;CONTEXT_ROW=1&amp;CONTEXT_COL=2&amp;CONTEXT_DTYP=R')"/>
    <hyperlink ref="B75" r:id="rId63" display="javascript:showDetWin('/ewi/DcrTra?CONTEXT_FO=1&amp;CONTEXT_CS_IID=117291&amp;CONTEXT_DO_IID=939&amp;CONTEXT_STRUKT=A&amp;CONTEXT_FO=1&amp;CONTEXT_ROW=2&amp;CONTEXT_COL=1&amp;CONTEXT_DTYP=R')"/>
    <hyperlink ref="A78" r:id="rId64" display="javascript:showDetWin('/ewi/DoPo?CONTEXT_FO=1&amp;CONTEXT_CS_IID=117489&amp;CONTEXT_DO_IID=6206&amp;CONTEXT_STRUKT=A')"/>
    <hyperlink ref="C79" r:id="rId65" display="javascript:showDetWin('/ewi/DcrTra?CONTEXT_FO=1&amp;CONTEXT_CS_IID=117489&amp;CONTEXT_DO_IID=6206&amp;CONTEXT_STRUKT=A&amp;CONTEXT_FO=1&amp;CONTEXT_ROW=1&amp;CONTEXT_COL=1&amp;CONTEXT_DTYP=D')"/>
    <hyperlink ref="E79" r:id="rId66" display="javascript:showDetWin('/ewi/DcrTra?CONTEXT_FO=1&amp;CONTEXT_CS_IID=117489&amp;CONTEXT_DO_IID=6206&amp;CONTEXT_STRUKT=A&amp;CONTEXT_FO=1&amp;CONTEXT_ROW=1&amp;CONTEXT_COL=2&amp;CONTEXT_DTYP=D')"/>
    <hyperlink ref="G79" r:id="rId67" display="javascript:showDetWin('/ewi/DcrTra?CONTEXT_FO=1&amp;CONTEXT_CS_IID=117489&amp;CONTEXT_DO_IID=6206&amp;CONTEXT_STRUKT=A&amp;CONTEXT_FO=1&amp;CONTEXT_ROW=1&amp;CONTEXT_COL=3&amp;CONTEXT_DTYP=D')"/>
    <hyperlink ref="I79" r:id="rId68" display="javascript:showDetWin('/ewi/DcrTra?CONTEXT_FO=1&amp;CONTEXT_CS_IID=117489&amp;CONTEXT_DO_IID=6206&amp;CONTEXT_STRUKT=A&amp;CONTEXT_FO=1&amp;CONTEXT_ROW=1&amp;CONTEXT_COL=4&amp;CONTEXT_DTYP=D')"/>
    <hyperlink ref="K79" r:id="rId69" display="javascript:showDetWin('/ewi/DcrTra?CONTEXT_FO=1&amp;CONTEXT_CS_IID=117489&amp;CONTEXT_DO_IID=6206&amp;CONTEXT_STRUKT=A&amp;CONTEXT_FO=1&amp;CONTEXT_ROW=1&amp;CONTEXT_COL=5&amp;CONTEXT_DTYP=D')"/>
    <hyperlink ref="M79" r:id="rId70" display="javascript:showDetWin('/ewi/DcrTra?CONTEXT_FO=1&amp;CONTEXT_CS_IID=117489&amp;CONTEXT_DO_IID=6206&amp;CONTEXT_STRUKT=A&amp;CONTEXT_FO=1&amp;CONTEXT_ROW=1&amp;CONTEXT_COL=6&amp;CONTEXT_DTYP=D')"/>
    <hyperlink ref="O79" r:id="rId71" display="javascript:showDetWin('/ewi/DcrTra?CONTEXT_FO=1&amp;CONTEXT_CS_IID=117489&amp;CONTEXT_DO_IID=6206&amp;CONTEXT_STRUKT=A&amp;CONTEXT_FO=1&amp;CONTEXT_ROW=1&amp;CONTEXT_COL=7&amp;CONTEXT_DTYP=D')"/>
    <hyperlink ref="Q79" r:id="rId72" display="javascript:showDetWin('/ewi/DcrTra?CONTEXT_FO=1&amp;CONTEXT_CS_IID=117489&amp;CONTEXT_DO_IID=6206&amp;CONTEXT_STRUKT=A&amp;CONTEXT_FO=1&amp;CONTEXT_ROW=1&amp;CONTEXT_COL=8&amp;CONTEXT_DTYP=C')"/>
    <hyperlink ref="S79" r:id="rId73" display="javascript:showDetWin('/ewi/DcrTra?CONTEXT_FO=1&amp;CONTEXT_CS_IID=117489&amp;CONTEXT_DO_IID=6206&amp;CONTEXT_STRUKT=A&amp;CONTEXT_FO=1&amp;CONTEXT_ROW=1&amp;CONTEXT_COL=9&amp;CONTEXT_DTYP=C')"/>
    <hyperlink ref="U79" r:id="rId74" display="javascript:showDetWin('/ewi/DcrTra?CONTEXT_FO=1&amp;CONTEXT_CS_IID=117489&amp;CONTEXT_DO_IID=6206&amp;CONTEXT_STRUKT=A&amp;CONTEXT_FO=1&amp;CONTEXT_ROW=1&amp;CONTEXT_COL=10&amp;CONTEXT_DTYP=C')"/>
    <hyperlink ref="W79" r:id="rId75" display="javascript:showDetWin('/ewi/DcrTra?CONTEXT_FO=1&amp;CONTEXT_CS_IID=117489&amp;CONTEXT_DO_IID=6206&amp;CONTEXT_STRUKT=A&amp;CONTEXT_FO=1&amp;CONTEXT_ROW=1&amp;CONTEXT_COL=11&amp;CONTEXT_DTYP=C')"/>
    <hyperlink ref="Y79" r:id="rId76" display="javascript:showDetWin('/ewi/DcrTra?CONTEXT_FO=1&amp;CONTEXT_CS_IID=117489&amp;CONTEXT_DO_IID=6206&amp;CONTEXT_STRUKT=A&amp;CONTEXT_FO=1&amp;CONTEXT_ROW=1&amp;CONTEXT_COL=12&amp;CONTEXT_DTYP=C')"/>
    <hyperlink ref="A84" r:id="rId77" display="javascript:showDetWin('/ewi/DoPo?CONTEXT_FO=1&amp;CONTEXT_CS_IID=111940&amp;CONTEXT_DO_IID=940&amp;CONTEXT_STRUKT=A')"/>
    <hyperlink ref="K85" r:id="rId78" display="javascript:showDetWin('/ewi/DcrTra?CONTEXT_FO=1&amp;CONTEXT_CS_IID=111940&amp;CONTEXT_DO_IID=940&amp;CONTEXT_STRUKT=A&amp;CONTEXT_FO=1&amp;CONTEXT_ROW=1&amp;CONTEXT_COL=2&amp;CONTEXT_DTYP=D')"/>
    <hyperlink ref="C85" r:id="rId79" display="javascript:showDetWin('/ewi/DcrTra?CONTEXT_FO=1&amp;CONTEXT_CS_IID=111940&amp;CONTEXT_DO_IID=940&amp;CONTEXT_STRUKT=A&amp;CONTEXT_FO=1&amp;CONTEXT_ROW=1&amp;CONTEXT_COL=6&amp;CONTEXT_DTYP=D')"/>
    <hyperlink ref="E85" r:id="rId80" display="javascript:showDetWin('/ewi/DcrTra?CONTEXT_FO=1&amp;CONTEXT_CS_IID=111940&amp;CONTEXT_DO_IID=940&amp;CONTEXT_STRUKT=A&amp;CONTEXT_FO=1&amp;CONTEXT_ROW=1&amp;CONTEXT_COL=8&amp;CONTEXT_DTYP=D')"/>
    <hyperlink ref="G85" r:id="rId81" display="javascript:showDetWin('/ewi/DcrTra?CONTEXT_FO=1&amp;CONTEXT_CS_IID=111940&amp;CONTEXT_DO_IID=940&amp;CONTEXT_STRUKT=A&amp;CONTEXT_FO=1&amp;CONTEXT_ROW=1&amp;CONTEXT_COL=9&amp;CONTEXT_DTYP=C')"/>
    <hyperlink ref="I85" r:id="rId82" display="javascript:showDetWin('/ewi/DcrTra?CONTEXT_FO=1&amp;CONTEXT_CS_IID=111940&amp;CONTEXT_DO_IID=940&amp;CONTEXT_STRUKT=A&amp;CONTEXT_FO=1&amp;CONTEXT_ROW=1&amp;CONTEXT_COL=10&amp;CONTEXT_DTYP=C')"/>
    <hyperlink ref="A94" r:id="rId83" display="javascript:showDetWin('/ewi/DoPo?CONTEXT_FO=1&amp;CONTEXT_CS_IID=111941&amp;CONTEXT_DO_IID=941&amp;CONTEXT_STRUKT=A')"/>
    <hyperlink ref="K95" r:id="rId84" display="javascript:showDetWin('/ewi/DcrTra?CONTEXT_FO=1&amp;CONTEXT_CS_IID=111941&amp;CONTEXT_DO_IID=941&amp;CONTEXT_STRUKT=A&amp;CONTEXT_FO=1&amp;CONTEXT_ROW=1&amp;CONTEXT_COL=2&amp;CONTEXT_DTYP=D')"/>
    <hyperlink ref="C95" r:id="rId85" display="javascript:showDetWin('/ewi/DcrTra?CONTEXT_FO=1&amp;CONTEXT_CS_IID=111941&amp;CONTEXT_DO_IID=941&amp;CONTEXT_STRUKT=A&amp;CONTEXT_FO=1&amp;CONTEXT_ROW=1&amp;CONTEXT_COL=6&amp;CONTEXT_DTYP=D')"/>
    <hyperlink ref="E95" r:id="rId86" display="javascript:showDetWin('/ewi/DcrTra?CONTEXT_FO=1&amp;CONTEXT_CS_IID=111941&amp;CONTEXT_DO_IID=941&amp;CONTEXT_STRUKT=A&amp;CONTEXT_FO=1&amp;CONTEXT_ROW=1&amp;CONTEXT_COL=8&amp;CONTEXT_DTYP=D')"/>
    <hyperlink ref="G95" r:id="rId87" display="javascript:showDetWin('/ewi/DcrTra?CONTEXT_FO=1&amp;CONTEXT_CS_IID=111941&amp;CONTEXT_DO_IID=941&amp;CONTEXT_STRUKT=A&amp;CONTEXT_FO=1&amp;CONTEXT_ROW=1&amp;CONTEXT_COL=9&amp;CONTEXT_DTYP=C')"/>
    <hyperlink ref="I95" r:id="rId88" display="javascript:showDetWin('/ewi/DcrTra?CONTEXT_FO=1&amp;CONTEXT_CS_IID=111941&amp;CONTEXT_DO_IID=941&amp;CONTEXT_STRUKT=A&amp;CONTEXT_FO=1&amp;CONTEXT_ROW=1&amp;CONTEXT_COL=10&amp;CONTEXT_DTYP=C')"/>
    <hyperlink ref="A104" r:id="rId89" display="javascript:showDetWin('/ewi/DoPo?CONTEXT_FO=1&amp;CONTEXT_CS_IID=117871&amp;CONTEXT_DO_IID=942&amp;CONTEXT_STRUKT=A')"/>
    <hyperlink ref="K105" r:id="rId90" display="javascript:showDetWin('/ewi/DcrTra?CONTEXT_FO=1&amp;CONTEXT_CS_IID=117871&amp;CONTEXT_DO_IID=942&amp;CONTEXT_STRUKT=A&amp;CONTEXT_FO=1&amp;CONTEXT_ROW=1&amp;CONTEXT_COL=2&amp;CONTEXT_DTYP=D')"/>
    <hyperlink ref="M105" r:id="rId91" display="javascript:showDetWin('/ewi/DcrTra?CONTEXT_FO=1&amp;CONTEXT_CS_IID=117871&amp;CONTEXT_DO_IID=942&amp;CONTEXT_STRUKT=A&amp;CONTEXT_FO=1&amp;CONTEXT_ROW=1&amp;CONTEXT_COL=3&amp;CONTEXT_DTYP=D')"/>
    <hyperlink ref="O105" r:id="rId92" display="javascript:showDetWin('/ewi/DcrTra?CONTEXT_FO=1&amp;CONTEXT_CS_IID=117871&amp;CONTEXT_DO_IID=942&amp;CONTEXT_STRUKT=A&amp;CONTEXT_FO=1&amp;CONTEXT_ROW=1&amp;CONTEXT_COL=4&amp;CONTEXT_DTYP=D')"/>
    <hyperlink ref="C105" r:id="rId93" display="javascript:showDetWin('/ewi/DcrTra?CONTEXT_FO=1&amp;CONTEXT_CS_IID=117871&amp;CONTEXT_DO_IID=942&amp;CONTEXT_STRUKT=A&amp;CONTEXT_FO=1&amp;CONTEXT_ROW=1&amp;CONTEXT_COL=8&amp;CONTEXT_DTYP=D')"/>
    <hyperlink ref="E105" r:id="rId94" display="javascript:showDetWin('/ewi/DcrTra?CONTEXT_FO=1&amp;CONTEXT_CS_IID=117871&amp;CONTEXT_DO_IID=942&amp;CONTEXT_STRUKT=A&amp;CONTEXT_FO=1&amp;CONTEXT_ROW=1&amp;CONTEXT_COL=10&amp;CONTEXT_DTYP=D')"/>
    <hyperlink ref="G105" r:id="rId95" display="javascript:showDetWin('/ewi/DcrTra?CONTEXT_FO=1&amp;CONTEXT_CS_IID=117871&amp;CONTEXT_DO_IID=942&amp;CONTEXT_STRUKT=A&amp;CONTEXT_FO=1&amp;CONTEXT_ROW=1&amp;CONTEXT_COL=11&amp;CONTEXT_DTYP=C')"/>
    <hyperlink ref="I105" r:id="rId96" display="javascript:showDetWin('/ewi/DcrTra?CONTEXT_FO=1&amp;CONTEXT_CS_IID=117871&amp;CONTEXT_DO_IID=942&amp;CONTEXT_STRUKT=A&amp;CONTEXT_FO=1&amp;CONTEXT_ROW=1&amp;CONTEXT_COL=12&amp;CONTEXT_DTYP=C')"/>
    <hyperlink ref="A124" r:id="rId97" display="javascript:showDetWin('/ewi/DoPo?CONTEXT_FO=1&amp;CONTEXT_CS_IID=117625&amp;CONTEXT_DO_IID=943&amp;CONTEXT_STRUKT=A')"/>
    <hyperlink ref="I125" r:id="rId98" display="javascript:showDetWin('/ewi/DcrTra?CONTEXT_FO=1&amp;CONTEXT_CS_IID=117625&amp;CONTEXT_DO_IID=943&amp;CONTEXT_STRUKT=A&amp;CONTEXT_FO=1&amp;CONTEXT_ROW=1&amp;CONTEXT_COL=2&amp;CONTEXT_DTYP=D')"/>
    <hyperlink ref="K125" r:id="rId99" display="javascript:showDetWin('/ewi/DcrTra?CONTEXT_FO=1&amp;CONTEXT_CS_IID=117625&amp;CONTEXT_DO_IID=943&amp;CONTEXT_STRUKT=A&amp;CONTEXT_FO=1&amp;CONTEXT_ROW=1&amp;CONTEXT_COL=6&amp;CONTEXT_DTYP=D')"/>
    <hyperlink ref="C125" r:id="rId100" display="javascript:showDetWin('/ewi/DcrTra?CONTEXT_FO=1&amp;CONTEXT_CS_IID=117625&amp;CONTEXT_DO_IID=943&amp;CONTEXT_STRUKT=A&amp;CONTEXT_FO=1&amp;CONTEXT_ROW=1&amp;CONTEXT_COL=7&amp;CONTEXT_DTYP=D')"/>
    <hyperlink ref="E125" r:id="rId101" display="javascript:showDetWin('/ewi/DcrTra?CONTEXT_FO=1&amp;CONTEXT_CS_IID=117625&amp;CONTEXT_DO_IID=943&amp;CONTEXT_STRUKT=A&amp;CONTEXT_FO=1&amp;CONTEXT_ROW=1&amp;CONTEXT_COL=9&amp;CONTEXT_DTYP=D')"/>
    <hyperlink ref="G125" r:id="rId102" display="javascript:showDetWin('/ewi/DcrTra?CONTEXT_FO=1&amp;CONTEXT_CS_IID=117625&amp;CONTEXT_DO_IID=943&amp;CONTEXT_STRUKT=A&amp;CONTEXT_FO=1&amp;CONTEXT_ROW=1&amp;CONTEXT_COL=10&amp;CONTEXT_DTYP=C')"/>
    <hyperlink ref="A130" r:id="rId103" display="javascript:showDetWin('/ewi/DoPo?CONTEXT_FO=1&amp;CONTEXT_CS_IID=124720&amp;CONTEXT_DO_IID=944&amp;CONTEXT_STRUKT=A')"/>
    <hyperlink ref="Y131" r:id="rId104" display="javascript:showDetWin('/ewi/DcrTra?CONTEXT_FO=1&amp;CONTEXT_CS_IID=124720&amp;CONTEXT_DO_IID=944&amp;CONTEXT_STRUKT=A&amp;CONTEXT_FO=1&amp;CONTEXT_ROW=1&amp;CONTEXT_COL=2&amp;CONTEXT_DTYP=D')"/>
    <hyperlink ref="C131" r:id="rId105" display="javascript:showDetWin('/ewi/DcrTra?CONTEXT_FO=1&amp;CONTEXT_CS_IID=124720&amp;CONTEXT_DO_IID=944&amp;CONTEXT_STRUKT=A&amp;CONTEXT_FO=1&amp;CONTEXT_ROW=1&amp;CONTEXT_COL=3&amp;CONTEXT_DTYP=D')"/>
    <hyperlink ref="E131" r:id="rId106" display="javascript:showDetWin('/ewi/DcrTra?CONTEXT_FO=1&amp;CONTEXT_CS_IID=124720&amp;CONTEXT_DO_IID=944&amp;CONTEXT_STRUKT=A&amp;CONTEXT_FO=1&amp;CONTEXT_ROW=1&amp;CONTEXT_COL=4&amp;CONTEXT_DTYP=D')"/>
    <hyperlink ref="G131" r:id="rId107" display="javascript:showDetWin('/ewi/DcrTra?CONTEXT_FO=1&amp;CONTEXT_CS_IID=124720&amp;CONTEXT_DO_IID=944&amp;CONTEXT_STRUKT=A&amp;CONTEXT_FO=1&amp;CONTEXT_ROW=1&amp;CONTEXT_COL=5&amp;CONTEXT_DTYP=D')"/>
    <hyperlink ref="I131" r:id="rId108" display="javascript:showDetWin('/ewi/DcrTra?CONTEXT_FO=1&amp;CONTEXT_CS_IID=124720&amp;CONTEXT_DO_IID=944&amp;CONTEXT_STRUKT=A&amp;CONTEXT_FO=1&amp;CONTEXT_ROW=1&amp;CONTEXT_COL=6&amp;CONTEXT_DTYP=D')"/>
    <hyperlink ref="K131" r:id="rId109" display="javascript:showDetWin('/ewi/DcrTra?CONTEXT_FO=1&amp;CONTEXT_CS_IID=124720&amp;CONTEXT_DO_IID=944&amp;CONTEXT_STRUKT=A&amp;CONTEXT_FO=1&amp;CONTEXT_ROW=1&amp;CONTEXT_COL=7&amp;CONTEXT_DTYP=D')"/>
    <hyperlink ref="M131" r:id="rId110" display="javascript:showDetWin('/ewi/DcrTra?CONTEXT_FO=1&amp;CONTEXT_CS_IID=124720&amp;CONTEXT_DO_IID=944&amp;CONTEXT_STRUKT=A&amp;CONTEXT_FO=1&amp;CONTEXT_ROW=1&amp;CONTEXT_COL=8&amp;CONTEXT_DTYP=D')"/>
    <hyperlink ref="O131" r:id="rId111" display="javascript:showDetWin('/ewi/DcrTra?CONTEXT_FO=1&amp;CONTEXT_CS_IID=124720&amp;CONTEXT_DO_IID=944&amp;CONTEXT_STRUKT=A&amp;CONTEXT_FO=1&amp;CONTEXT_ROW=1&amp;CONTEXT_COL=9&amp;CONTEXT_DTYP=D')"/>
    <hyperlink ref="Q131" r:id="rId112" display="javascript:showDetWin('/ewi/DcrTra?CONTEXT_FO=1&amp;CONTEXT_CS_IID=124720&amp;CONTEXT_DO_IID=944&amp;CONTEXT_STRUKT=A&amp;CONTEXT_FO=1&amp;CONTEXT_ROW=1&amp;CONTEXT_COL=10&amp;CONTEXT_DTYP=D')"/>
    <hyperlink ref="S131" r:id="rId113" display="javascript:showDetWin('/ewi/DcrTra?CONTEXT_FO=1&amp;CONTEXT_CS_IID=124720&amp;CONTEXT_DO_IID=944&amp;CONTEXT_STRUKT=A&amp;CONTEXT_FO=1&amp;CONTEXT_ROW=1&amp;CONTEXT_COL=12&amp;CONTEXT_DTYP=D')"/>
    <hyperlink ref="U131" r:id="rId114" display="javascript:showDetWin('/ewi/DcrTra?CONTEXT_FO=1&amp;CONTEXT_CS_IID=124720&amp;CONTEXT_DO_IID=944&amp;CONTEXT_STRUKT=A&amp;CONTEXT_FO=1&amp;CONTEXT_ROW=1&amp;CONTEXT_COL=13&amp;CONTEXT_DTYP=C')"/>
    <hyperlink ref="W131" r:id="rId115" display="javascript:showDetWin('/ewi/DcrTra?CONTEXT_FO=1&amp;CONTEXT_CS_IID=124720&amp;CONTEXT_DO_IID=944&amp;CONTEXT_STRUKT=A&amp;CONTEXT_FO=1&amp;CONTEXT_ROW=1&amp;CONTEXT_COL=14&amp;CONTEXT_DTYP=C')"/>
    <hyperlink ref="A292" r:id="rId116" display="javascript:showDetWin('/ewi/DoPo?CONTEXT_FO=1&amp;CONTEXT_CS_IID=117490&amp;CONTEXT_DO_IID=6208&amp;CONTEXT_STRUKT=A')"/>
    <hyperlink ref="C293" r:id="rId117" display="javascript:showDetWin('/ewi/DcrTra?CONTEXT_FO=1&amp;CONTEXT_CS_IID=117490&amp;CONTEXT_DO_IID=6208&amp;CONTEXT_STRUKT=A&amp;CONTEXT_FO=1&amp;CONTEXT_ROW=2&amp;CONTEXT_COL=1&amp;CONTEXT_DTYP=D')"/>
    <hyperlink ref="E293" r:id="rId118" display="javascript:showDetWin('/ewi/DcrTra?CONTEXT_FO=1&amp;CONTEXT_CS_IID=117490&amp;CONTEXT_DO_IID=6208&amp;CONTEXT_STRUKT=A&amp;CONTEXT_FO=1&amp;CONTEXT_ROW=2&amp;CONTEXT_COL=2&amp;CONTEXT_DTYP=D')"/>
    <hyperlink ref="G293" r:id="rId119" display="javascript:showDetWin('/ewi/DcrTra?CONTEXT_FO=1&amp;CONTEXT_CS_IID=117490&amp;CONTEXT_DO_IID=6208&amp;CONTEXT_STRUKT=A&amp;CONTEXT_FO=1&amp;CONTEXT_ROW=2&amp;CONTEXT_COL=3&amp;CONTEXT_DTYP=D')"/>
    <hyperlink ref="I293" r:id="rId120" display="javascript:showDetWin('/ewi/DcrTra?CONTEXT_FO=1&amp;CONTEXT_CS_IID=117490&amp;CONTEXT_DO_IID=6208&amp;CONTEXT_STRUKT=A&amp;CONTEXT_FO=1&amp;CONTEXT_ROW=2&amp;CONTEXT_COL=4&amp;CONTEXT_DTYP=D')"/>
    <hyperlink ref="K293" r:id="rId121" display="javascript:showDetWin('/ewi/DcrTra?CONTEXT_FO=1&amp;CONTEXT_CS_IID=117490&amp;CONTEXT_DO_IID=6208&amp;CONTEXT_STRUKT=A&amp;CONTEXT_FO=1&amp;CONTEXT_ROW=2&amp;CONTEXT_COL=5&amp;CONTEXT_DTYP=D')"/>
    <hyperlink ref="M293" r:id="rId122" display="javascript:showDetWin('/ewi/DcrTra?CONTEXT_FO=1&amp;CONTEXT_CS_IID=117490&amp;CONTEXT_DO_IID=6208&amp;CONTEXT_STRUKT=A&amp;CONTEXT_FO=1&amp;CONTEXT_ROW=2&amp;CONTEXT_COL=6&amp;CONTEXT_DTYP=D')"/>
    <hyperlink ref="O293" r:id="rId123" display="javascript:showDetWin('/ewi/DcrTra?CONTEXT_FO=1&amp;CONTEXT_CS_IID=117490&amp;CONTEXT_DO_IID=6208&amp;CONTEXT_STRUKT=A&amp;CONTEXT_FO=1&amp;CONTEXT_ROW=1&amp;CONTEXT_COL=7&amp;CONTEXT_DTYP=C')"/>
    <hyperlink ref="Q293" r:id="rId124" display="javascript:showDetWin('/ewi/DcrTra?CONTEXT_FO=1&amp;CONTEXT_CS_IID=117490&amp;CONTEXT_DO_IID=6208&amp;CONTEXT_STRUKT=A&amp;CONTEXT_FO=1&amp;CONTEXT_ROW=1&amp;CONTEXT_COL=8&amp;CONTEXT_DTYP=C')"/>
    <hyperlink ref="A300" r:id="rId125" display="javascript:showDetWin('/ewi/DoPo?CONTEXT_FO=1&amp;CONTEXT_CS_IID=120951&amp;CONTEXT_DO_IID=950&amp;CONTEXT_STRUKT=A')"/>
    <hyperlink ref="C301" r:id="rId126" display="javascript:showDetWin('/ewi/DcrTra?CONTEXT_FO=1&amp;CONTEXT_CS_IID=120951&amp;CONTEXT_DO_IID=950&amp;CONTEXT_STRUKT=A&amp;CONTEXT_FO=1&amp;CONTEXT_ROW=1&amp;CONTEXT_COL=1&amp;CONTEXT_DTYP=D')"/>
    <hyperlink ref="E301" r:id="rId127" display="javascript:showDetWin('/ewi/DcrTra?CONTEXT_FO=1&amp;CONTEXT_CS_IID=120951&amp;CONTEXT_DO_IID=950&amp;CONTEXT_STRUKT=A&amp;CONTEXT_FO=1&amp;CONTEXT_ROW=1&amp;CONTEXT_COL=2&amp;CONTEXT_DTYP=D')"/>
    <hyperlink ref="G301" r:id="rId128" display="javascript:showDetWin('/ewi/DcrTra?CONTEXT_FO=1&amp;CONTEXT_CS_IID=120951&amp;CONTEXT_DO_IID=950&amp;CONTEXT_STRUKT=A&amp;CONTEXT_FO=1&amp;CONTEXT_ROW=1&amp;CONTEXT_COL=3&amp;CONTEXT_DTYP=D')"/>
    <hyperlink ref="I301" r:id="rId129" display="javascript:showDetWin('/ewi/DcrTra?CONTEXT_FO=1&amp;CONTEXT_CS_IID=120951&amp;CONTEXT_DO_IID=950&amp;CONTEXT_STRUKT=A&amp;CONTEXT_FO=1&amp;CONTEXT_ROW=1&amp;CONTEXT_COL=4&amp;CONTEXT_DTYP=D')"/>
    <hyperlink ref="K301" r:id="rId130" display="javascript:showDetWin('/ewi/DcrTra?CONTEXT_FO=1&amp;CONTEXT_CS_IID=120951&amp;CONTEXT_DO_IID=950&amp;CONTEXT_STRUKT=A&amp;CONTEXT_FO=1&amp;CONTEXT_ROW=1&amp;CONTEXT_COL=5&amp;CONTEXT_DTYP=D')"/>
    <hyperlink ref="M301" r:id="rId131" display="javascript:showDetWin('/ewi/DcrTra?CONTEXT_FO=1&amp;CONTEXT_CS_IID=120951&amp;CONTEXT_DO_IID=950&amp;CONTEXT_STRUKT=A&amp;CONTEXT_FO=1&amp;CONTEXT_ROW=1&amp;CONTEXT_COL=6&amp;CONTEXT_DTYP=D')"/>
    <hyperlink ref="O301" r:id="rId132" display="javascript:showDetWin('/ewi/DcrTra?CONTEXT_FO=1&amp;CONTEXT_CS_IID=120951&amp;CONTEXT_DO_IID=950&amp;CONTEXT_STRUKT=A&amp;CONTEXT_FO=1&amp;CONTEXT_ROW=1&amp;CONTEXT_COL=7&amp;CONTEXT_DTYP=D')"/>
    <hyperlink ref="Q301" r:id="rId133" display="javascript:showDetWin('/ewi/DcrTra?CONTEXT_FO=1&amp;CONTEXT_CS_IID=120951&amp;CONTEXT_DO_IID=950&amp;CONTEXT_STRUKT=A&amp;CONTEXT_FO=1&amp;CONTEXT_ROW=1&amp;CONTEXT_COL=8&amp;CONTEXT_DTYP=D')"/>
    <hyperlink ref="S301" r:id="rId134" display="javascript:showDetWin('/ewi/DcrTra?CONTEXT_FO=1&amp;CONTEXT_CS_IID=120951&amp;CONTEXT_DO_IID=950&amp;CONTEXT_STRUKT=A&amp;CONTEXT_FO=1&amp;CONTEXT_ROW=1&amp;CONTEXT_COL=9&amp;CONTEXT_DTYP=D')"/>
    <hyperlink ref="U301" r:id="rId135" display="javascript:showDetWin('/ewi/DcrTra?CONTEXT_FO=1&amp;CONTEXT_CS_IID=120951&amp;CONTEXT_DO_IID=950&amp;CONTEXT_STRUKT=A&amp;CONTEXT_FO=1&amp;CONTEXT_ROW=1&amp;CONTEXT_COL=10&amp;CONTEXT_DTYP=C')"/>
    <hyperlink ref="W301" r:id="rId136" display="javascript:showDetWin('/ewi/DcrTra?CONTEXT_FO=1&amp;CONTEXT_CS_IID=120951&amp;CONTEXT_DO_IID=950&amp;CONTEXT_STRUKT=A&amp;CONTEXT_FO=1&amp;CONTEXT_ROW=1&amp;CONTEXT_COL=11&amp;CONTEXT_DTYP=C')"/>
    <hyperlink ref="Y301" r:id="rId137" display="javascript:showDetWin('/ewi/DcrTra?CONTEXT_FO=1&amp;CONTEXT_CS_IID=120951&amp;CONTEXT_DO_IID=950&amp;CONTEXT_STRUKT=A&amp;CONTEXT_FO=1&amp;CONTEXT_ROW=1&amp;CONTEXT_COL=12&amp;CONTEXT_DTYP=C')"/>
    <hyperlink ref="AA301" r:id="rId138" display="javascript:showDetWin('/ewi/DcrTra?CONTEXT_FO=1&amp;CONTEXT_CS_IID=120951&amp;CONTEXT_DO_IID=950&amp;CONTEXT_STRUKT=A&amp;CONTEXT_FO=1&amp;CONTEXT_ROW=1&amp;CONTEXT_COL=13&amp;CONTEXT_DTYP=C')"/>
    <hyperlink ref="AC301" r:id="rId139" display="javascript:showDetWin('/ewi/DcrTra?CONTEXT_FO=1&amp;CONTEXT_CS_IID=120951&amp;CONTEXT_DO_IID=950&amp;CONTEXT_STRUKT=A&amp;CONTEXT_FO=1&amp;CONTEXT_ROW=1&amp;CONTEXT_COL=14&amp;CONTEXT_DTYP=C')"/>
    <hyperlink ref="AE301" r:id="rId140" display="javascript:showDetWin('/ewi/DcrTra?CONTEXT_FO=1&amp;CONTEXT_CS_IID=120951&amp;CONTEXT_DO_IID=950&amp;CONTEXT_STRUKT=A&amp;CONTEXT_FO=1&amp;CONTEXT_ROW=1&amp;CONTEXT_COL=15&amp;CONTEXT_DTYP=C')"/>
  </hyperlinks>
  <printOptions/>
  <pageMargins left="0.75" right="0.75" top="1" bottom="1" header="0.4921259845" footer="0.4921259845"/>
  <pageSetup horizontalDpi="600" verticalDpi="600" orientation="portrait" paperSize="9" r:id="rId142"/>
  <drawing r:id="rId14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8.57421875" style="0" customWidth="1"/>
    <col min="4" max="4" width="17.421875" style="0" bestFit="1" customWidth="1"/>
  </cols>
  <sheetData>
    <row r="1" spans="1:30" s="3" customFormat="1" ht="12.75">
      <c r="A1" s="10" t="s">
        <v>623</v>
      </c>
      <c r="B1" s="28"/>
      <c r="C1" s="28"/>
      <c r="D1" s="28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29" ht="12.75">
      <c r="A2" s="29"/>
      <c r="B2" s="29"/>
      <c r="C2" s="30" t="s">
        <v>580</v>
      </c>
      <c r="D2" s="30" t="s">
        <v>581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2.75">
      <c r="A3" s="29"/>
      <c r="B3" s="29"/>
      <c r="C3" s="31" t="s">
        <v>199</v>
      </c>
      <c r="D3" s="31" t="s">
        <v>274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2.75">
      <c r="A4" s="30" t="s">
        <v>582</v>
      </c>
      <c r="B4" s="31" t="s">
        <v>210</v>
      </c>
      <c r="C4" s="32">
        <f>SUM(C5,C12,C18,C24,C29,C30)</f>
        <v>2554</v>
      </c>
      <c r="D4" s="32">
        <f>SUM(D5,D12,D18,D24,D29,D30)</f>
        <v>336824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.75">
      <c r="A5" s="30" t="s">
        <v>583</v>
      </c>
      <c r="B5" s="31" t="s">
        <v>211</v>
      </c>
      <c r="C5" s="32">
        <f>SUM(C6:C11)</f>
        <v>0</v>
      </c>
      <c r="D5" s="32">
        <f>SUM(D6:D11)</f>
        <v>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2.75">
      <c r="A6" s="30" t="s">
        <v>584</v>
      </c>
      <c r="B6" s="31" t="s">
        <v>212</v>
      </c>
      <c r="C6" s="33">
        <v>0</v>
      </c>
      <c r="D6" s="3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2.75">
      <c r="A7" s="30" t="s">
        <v>585</v>
      </c>
      <c r="B7" s="31" t="s">
        <v>214</v>
      </c>
      <c r="C7" s="33">
        <v>0</v>
      </c>
      <c r="D7" s="3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2.75">
      <c r="A8" s="30" t="s">
        <v>586</v>
      </c>
      <c r="B8" s="31" t="s">
        <v>216</v>
      </c>
      <c r="C8" s="33">
        <v>0</v>
      </c>
      <c r="D8" s="3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2.75">
      <c r="A9" s="30" t="s">
        <v>587</v>
      </c>
      <c r="B9" s="31" t="s">
        <v>217</v>
      </c>
      <c r="C9" s="33">
        <v>0</v>
      </c>
      <c r="D9" s="3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2.75">
      <c r="A10" s="30" t="s">
        <v>588</v>
      </c>
      <c r="B10" s="31" t="s">
        <v>218</v>
      </c>
      <c r="C10" s="33">
        <v>0</v>
      </c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2.75">
      <c r="A11" s="30" t="s">
        <v>589</v>
      </c>
      <c r="B11" s="31" t="s">
        <v>219</v>
      </c>
      <c r="C11" s="33">
        <v>0</v>
      </c>
      <c r="D11" s="3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2.75">
      <c r="A12" s="30" t="s">
        <v>590</v>
      </c>
      <c r="B12" s="31" t="s">
        <v>220</v>
      </c>
      <c r="C12" s="32">
        <f>SUM(C13:C17)</f>
        <v>0</v>
      </c>
      <c r="D12" s="32">
        <f>SUM(D13:D17)</f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.75">
      <c r="A13" s="30" t="s">
        <v>591</v>
      </c>
      <c r="B13" s="31" t="s">
        <v>221</v>
      </c>
      <c r="C13" s="33">
        <v>0</v>
      </c>
      <c r="D13" s="3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30" t="s">
        <v>592</v>
      </c>
      <c r="B14" s="31" t="s">
        <v>222</v>
      </c>
      <c r="C14" s="33">
        <v>0</v>
      </c>
      <c r="D14" s="3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.75">
      <c r="A15" s="30" t="s">
        <v>593</v>
      </c>
      <c r="B15" s="31" t="s">
        <v>223</v>
      </c>
      <c r="C15" s="33">
        <v>0</v>
      </c>
      <c r="D15" s="3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.75">
      <c r="A16" s="30" t="s">
        <v>594</v>
      </c>
      <c r="B16" s="31" t="s">
        <v>224</v>
      </c>
      <c r="C16" s="33">
        <v>0</v>
      </c>
      <c r="D16" s="3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.75">
      <c r="A17" s="30" t="s">
        <v>595</v>
      </c>
      <c r="B17" s="31" t="s">
        <v>225</v>
      </c>
      <c r="C17" s="33">
        <v>0</v>
      </c>
      <c r="D17" s="3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.75">
      <c r="A18" s="30" t="s">
        <v>596</v>
      </c>
      <c r="B18" s="31" t="s">
        <v>226</v>
      </c>
      <c r="C18" s="32">
        <f>SUM(C19:C23)</f>
        <v>2554</v>
      </c>
      <c r="D18" s="32">
        <f>SUM(D19:D23)</f>
        <v>336824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.75">
      <c r="A19" s="30" t="s">
        <v>597</v>
      </c>
      <c r="B19" s="31" t="s">
        <v>227</v>
      </c>
      <c r="C19" s="33">
        <v>0</v>
      </c>
      <c r="D19" s="3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.75">
      <c r="A20" s="30" t="s">
        <v>598</v>
      </c>
      <c r="B20" s="31" t="s">
        <v>228</v>
      </c>
      <c r="C20" s="33">
        <v>0</v>
      </c>
      <c r="D20" s="3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2.75">
      <c r="A21" s="30" t="s">
        <v>599</v>
      </c>
      <c r="B21" s="31" t="s">
        <v>230</v>
      </c>
      <c r="C21" s="34">
        <v>2554</v>
      </c>
      <c r="D21" s="34">
        <v>336824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2.75">
      <c r="A22" s="30" t="s">
        <v>600</v>
      </c>
      <c r="B22" s="31" t="s">
        <v>231</v>
      </c>
      <c r="C22" s="33">
        <v>0</v>
      </c>
      <c r="D22" s="33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2.75">
      <c r="A23" s="30" t="s">
        <v>601</v>
      </c>
      <c r="B23" s="31" t="s">
        <v>232</v>
      </c>
      <c r="C23" s="33">
        <v>0</v>
      </c>
      <c r="D23" s="3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2.75">
      <c r="A24" s="30" t="s">
        <v>602</v>
      </c>
      <c r="B24" s="31" t="s">
        <v>233</v>
      </c>
      <c r="C24" s="32">
        <f>SUM(C25:C28)</f>
        <v>0</v>
      </c>
      <c r="D24" s="32">
        <f>SUM(D25:D28)</f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2.75">
      <c r="A25" s="30" t="s">
        <v>603</v>
      </c>
      <c r="B25" s="31" t="s">
        <v>234</v>
      </c>
      <c r="C25" s="33">
        <v>0</v>
      </c>
      <c r="D25" s="3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2.75">
      <c r="A26" s="30" t="s">
        <v>604</v>
      </c>
      <c r="B26" s="31" t="s">
        <v>235</v>
      </c>
      <c r="C26" s="33">
        <v>0</v>
      </c>
      <c r="D26" s="3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2.75">
      <c r="A27" s="30" t="s">
        <v>605</v>
      </c>
      <c r="B27" s="31" t="s">
        <v>236</v>
      </c>
      <c r="C27" s="33">
        <v>0</v>
      </c>
      <c r="D27" s="3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2.75">
      <c r="A28" s="30" t="s">
        <v>606</v>
      </c>
      <c r="B28" s="31" t="s">
        <v>237</v>
      </c>
      <c r="C28" s="33">
        <v>0</v>
      </c>
      <c r="D28" s="3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2.75">
      <c r="A29" s="30" t="s">
        <v>607</v>
      </c>
      <c r="B29" s="31" t="s">
        <v>238</v>
      </c>
      <c r="C29" s="33">
        <v>0</v>
      </c>
      <c r="D29" s="3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2.75">
      <c r="A30" s="30" t="s">
        <v>608</v>
      </c>
      <c r="B30" s="31" t="s">
        <v>239</v>
      </c>
      <c r="C30" s="33">
        <v>0</v>
      </c>
      <c r="D30" s="3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80" zoomScaleNormal="80" zoomScalePageLayoutView="0" workbookViewId="0" topLeftCell="A1">
      <selection activeCell="C19" sqref="C19"/>
    </sheetView>
  </sheetViews>
  <sheetFormatPr defaultColWidth="9.140625" defaultRowHeight="12.75"/>
  <cols>
    <col min="1" max="1" width="53.7109375" style="0" customWidth="1"/>
    <col min="2" max="2" width="31.28125" style="0" customWidth="1"/>
    <col min="3" max="3" width="17.8515625" style="0" customWidth="1"/>
    <col min="4" max="4" width="16.57421875" style="0" customWidth="1"/>
  </cols>
  <sheetData>
    <row r="1" spans="1:2" ht="12.75">
      <c r="A1" s="8" t="s">
        <v>204</v>
      </c>
      <c r="B1" s="9"/>
    </row>
    <row r="2" spans="1:2" ht="12.75">
      <c r="A2" s="8"/>
      <c r="B2" s="9"/>
    </row>
    <row r="3" spans="1:4" ht="12.75">
      <c r="A3" s="11"/>
      <c r="B3" s="12">
        <v>40633</v>
      </c>
      <c r="C3" s="52">
        <v>40543</v>
      </c>
      <c r="D3" s="52">
        <v>40451</v>
      </c>
    </row>
    <row r="4" spans="1:4" ht="12.75">
      <c r="A4" s="11" t="s">
        <v>201</v>
      </c>
      <c r="B4" s="13">
        <v>0.1448</v>
      </c>
      <c r="C4" s="13">
        <v>0.1535</v>
      </c>
      <c r="D4" s="13">
        <v>0.2076</v>
      </c>
    </row>
    <row r="5" spans="1:4" ht="12.75">
      <c r="A5" s="11" t="s">
        <v>205</v>
      </c>
      <c r="B5" s="13">
        <v>0.0189</v>
      </c>
      <c r="C5" s="13">
        <v>0.0084</v>
      </c>
      <c r="D5" s="13">
        <v>0.0367</v>
      </c>
    </row>
    <row r="6" spans="1:4" ht="12.75">
      <c r="A6" s="11" t="s">
        <v>206</v>
      </c>
      <c r="B6" s="13">
        <v>0.2942</v>
      </c>
      <c r="C6" s="13">
        <v>0.0652</v>
      </c>
      <c r="D6" s="13">
        <v>0.2033</v>
      </c>
    </row>
    <row r="7" spans="1:4" ht="12.75">
      <c r="A7" s="11" t="s">
        <v>207</v>
      </c>
      <c r="B7" s="14">
        <v>165401</v>
      </c>
      <c r="C7" s="14">
        <v>223794</v>
      </c>
      <c r="D7" s="14">
        <v>191521</v>
      </c>
    </row>
    <row r="8" spans="1:4" ht="12.75">
      <c r="A8" s="11" t="s">
        <v>208</v>
      </c>
      <c r="B8" s="14">
        <v>2973</v>
      </c>
      <c r="C8" s="14">
        <v>3543</v>
      </c>
      <c r="D8" s="14">
        <v>2824</v>
      </c>
    </row>
    <row r="9" spans="1:4" ht="12.75">
      <c r="A9" s="11" t="s">
        <v>209</v>
      </c>
      <c r="B9" s="14">
        <v>3000</v>
      </c>
      <c r="C9" s="14">
        <v>1057</v>
      </c>
      <c r="D9" s="14">
        <v>2945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="80" zoomScaleNormal="80" zoomScalePageLayoutView="0" workbookViewId="0" topLeftCell="A1">
      <selection activeCell="G13" sqref="G13"/>
    </sheetView>
  </sheetViews>
  <sheetFormatPr defaultColWidth="9.140625" defaultRowHeight="12.75"/>
  <sheetData>
    <row r="1" ht="12.75">
      <c r="A1" s="7" t="s">
        <v>640</v>
      </c>
    </row>
    <row r="3" ht="12.75">
      <c r="B3" t="s">
        <v>624</v>
      </c>
    </row>
    <row r="4" ht="12.75">
      <c r="B4" t="s">
        <v>625</v>
      </c>
    </row>
    <row r="6" ht="12.75">
      <c r="A6" s="7" t="s">
        <v>641</v>
      </c>
    </row>
    <row r="8" ht="12.75">
      <c r="B8" t="s">
        <v>626</v>
      </c>
    </row>
    <row r="9" ht="12.75">
      <c r="B9" t="s">
        <v>627</v>
      </c>
    </row>
    <row r="10" ht="12.75">
      <c r="B10" t="s">
        <v>628</v>
      </c>
    </row>
    <row r="11" ht="12.75">
      <c r="B11" t="s">
        <v>629</v>
      </c>
    </row>
    <row r="12" ht="12.75">
      <c r="B12" t="s">
        <v>630</v>
      </c>
    </row>
    <row r="13" ht="12.75">
      <c r="B13" t="s">
        <v>631</v>
      </c>
    </row>
    <row r="14" ht="12.75">
      <c r="B14" t="s">
        <v>632</v>
      </c>
    </row>
    <row r="15" ht="12.75">
      <c r="B15" t="s">
        <v>633</v>
      </c>
    </row>
    <row r="16" ht="12.75">
      <c r="B16" t="s">
        <v>642</v>
      </c>
    </row>
    <row r="17" ht="12.75">
      <c r="B17" t="s">
        <v>648</v>
      </c>
    </row>
    <row r="18" ht="12.75">
      <c r="B18" t="s">
        <v>643</v>
      </c>
    </row>
    <row r="19" ht="12.75">
      <c r="B19" t="s">
        <v>644</v>
      </c>
    </row>
    <row r="20" ht="12.75">
      <c r="B20" t="s">
        <v>645</v>
      </c>
    </row>
    <row r="21" ht="12.75">
      <c r="B21" t="s">
        <v>647</v>
      </c>
    </row>
    <row r="22" ht="12.75">
      <c r="B22" t="s">
        <v>646</v>
      </c>
    </row>
    <row r="23" ht="12.75">
      <c r="B23" t="s">
        <v>649</v>
      </c>
    </row>
    <row r="24" ht="12.75">
      <c r="B24" t="s">
        <v>650</v>
      </c>
    </row>
    <row r="25" ht="12.75">
      <c r="B25" t="s">
        <v>651</v>
      </c>
    </row>
    <row r="26" ht="12.75">
      <c r="B26" t="s">
        <v>652</v>
      </c>
    </row>
    <row r="27" ht="12.75">
      <c r="B27" t="s">
        <v>653</v>
      </c>
    </row>
    <row r="28" ht="12.75">
      <c r="B28" t="s">
        <v>0</v>
      </c>
    </row>
    <row r="29" ht="12.75">
      <c r="B29" t="s">
        <v>1</v>
      </c>
    </row>
    <row r="30" ht="12.75">
      <c r="B30" t="s">
        <v>2</v>
      </c>
    </row>
    <row r="31" ht="12.75">
      <c r="B31" t="s">
        <v>634</v>
      </c>
    </row>
    <row r="32" ht="12.75">
      <c r="B32" t="s">
        <v>635</v>
      </c>
    </row>
    <row r="33" ht="12.75">
      <c r="B33" t="s">
        <v>636</v>
      </c>
    </row>
    <row r="34" ht="12.75">
      <c r="B34" t="s">
        <v>637</v>
      </c>
    </row>
    <row r="35" ht="12.75">
      <c r="B35" t="s">
        <v>638</v>
      </c>
    </row>
    <row r="36" ht="12.75">
      <c r="B36" t="s">
        <v>639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4"/>
  <sheetViews>
    <sheetView zoomScale="80" zoomScaleNormal="80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7" sqref="A27"/>
    </sheetView>
  </sheetViews>
  <sheetFormatPr defaultColWidth="9.140625" defaultRowHeight="12.75"/>
  <cols>
    <col min="1" max="1" width="56.57421875" style="0" customWidth="1"/>
    <col min="2" max="2" width="4.421875" style="0" bestFit="1" customWidth="1"/>
    <col min="3" max="16" width="11.421875" style="0" customWidth="1"/>
  </cols>
  <sheetData>
    <row r="1" spans="1:16" s="3" customFormat="1" ht="12.75">
      <c r="A1" s="15" t="s">
        <v>617</v>
      </c>
      <c r="B1" s="16"/>
      <c r="C1" s="16"/>
      <c r="D1" s="2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30.75" customHeight="1">
      <c r="A2" s="1"/>
      <c r="B2" s="1"/>
      <c r="C2" s="54" t="s">
        <v>265</v>
      </c>
      <c r="D2" s="54"/>
      <c r="E2" s="54"/>
      <c r="F2" s="54"/>
      <c r="G2" s="54" t="s">
        <v>266</v>
      </c>
      <c r="H2" s="54"/>
      <c r="I2" s="54"/>
      <c r="J2" s="54"/>
      <c r="K2" s="54"/>
      <c r="L2" s="54" t="s">
        <v>267</v>
      </c>
      <c r="M2" s="54"/>
      <c r="N2" s="54"/>
      <c r="O2" s="54"/>
      <c r="P2" s="54"/>
      <c r="Q2" s="18"/>
    </row>
    <row r="3" spans="1:17" ht="25.5" customHeight="1">
      <c r="A3" s="1"/>
      <c r="B3" s="1"/>
      <c r="C3" s="54" t="s">
        <v>268</v>
      </c>
      <c r="D3" s="54"/>
      <c r="E3" s="54" t="s">
        <v>269</v>
      </c>
      <c r="F3" s="54"/>
      <c r="G3" s="17" t="s">
        <v>270</v>
      </c>
      <c r="H3" s="54" t="s">
        <v>268</v>
      </c>
      <c r="I3" s="54"/>
      <c r="J3" s="54" t="s">
        <v>269</v>
      </c>
      <c r="K3" s="54"/>
      <c r="L3" s="17" t="s">
        <v>270</v>
      </c>
      <c r="M3" s="54" t="s">
        <v>268</v>
      </c>
      <c r="N3" s="54"/>
      <c r="O3" s="54" t="s">
        <v>269</v>
      </c>
      <c r="P3" s="54"/>
      <c r="Q3" s="18"/>
    </row>
    <row r="4" spans="1:17" ht="38.25">
      <c r="A4" s="1"/>
      <c r="B4" s="1"/>
      <c r="C4" s="17" t="s">
        <v>271</v>
      </c>
      <c r="D4" s="17" t="s">
        <v>272</v>
      </c>
      <c r="E4" s="17" t="s">
        <v>271</v>
      </c>
      <c r="F4" s="17" t="s">
        <v>272</v>
      </c>
      <c r="G4" s="17" t="s">
        <v>273</v>
      </c>
      <c r="H4" s="17" t="s">
        <v>271</v>
      </c>
      <c r="I4" s="17" t="s">
        <v>272</v>
      </c>
      <c r="J4" s="17" t="s">
        <v>271</v>
      </c>
      <c r="K4" s="17" t="s">
        <v>272</v>
      </c>
      <c r="L4" s="17" t="s">
        <v>273</v>
      </c>
      <c r="M4" s="17" t="s">
        <v>271</v>
      </c>
      <c r="N4" s="17" t="s">
        <v>272</v>
      </c>
      <c r="O4" s="17" t="s">
        <v>271</v>
      </c>
      <c r="P4" s="17" t="s">
        <v>272</v>
      </c>
      <c r="Q4" s="18"/>
    </row>
    <row r="5" spans="1:17" ht="12.75">
      <c r="A5" s="1"/>
      <c r="B5" s="1"/>
      <c r="C5" s="2" t="s">
        <v>199</v>
      </c>
      <c r="D5" s="2" t="s">
        <v>274</v>
      </c>
      <c r="E5" s="2" t="s">
        <v>275</v>
      </c>
      <c r="F5" s="2" t="s">
        <v>276</v>
      </c>
      <c r="G5" s="2" t="s">
        <v>277</v>
      </c>
      <c r="H5" s="2" t="s">
        <v>278</v>
      </c>
      <c r="I5" s="2" t="s">
        <v>279</v>
      </c>
      <c r="J5" s="2" t="s">
        <v>280</v>
      </c>
      <c r="K5" s="2" t="s">
        <v>281</v>
      </c>
      <c r="L5" s="2" t="s">
        <v>282</v>
      </c>
      <c r="M5" s="2" t="s">
        <v>283</v>
      </c>
      <c r="N5" s="2" t="s">
        <v>284</v>
      </c>
      <c r="O5" s="2" t="s">
        <v>285</v>
      </c>
      <c r="P5" s="2" t="s">
        <v>286</v>
      </c>
      <c r="Q5" s="18"/>
    </row>
    <row r="6" spans="1:17" ht="12.75">
      <c r="A6" s="18" t="s">
        <v>287</v>
      </c>
      <c r="B6" s="2" t="s">
        <v>210</v>
      </c>
      <c r="C6" s="19">
        <f>SUM(C7,C10,C18,C25,C32,C38,C44,C50:C51,C54,C57:C58,C61:C62)</f>
        <v>8345855</v>
      </c>
      <c r="D6" s="19">
        <f>SUM(D7,D10,D18,D25,D32,D38,D44,D50:D51,D54,D57:D58,D61:D62)</f>
        <v>128994</v>
      </c>
      <c r="E6" s="19">
        <f>SUM(E7,E10,E18,E25,E32,E38,E44,E50:E51,E54,E57:E58,E61:E62)</f>
        <v>469850</v>
      </c>
      <c r="F6" s="19">
        <f>SUM(F7,F10,F18,F25,F32,F38,F44,F50:F51,F54,F57:F58,F61:F62)</f>
        <v>829211</v>
      </c>
      <c r="G6" s="19">
        <f>SUM(G7,G10,G18,G25,G32,G38,G44,G50:G51,G54,G57:G58,G61:G62)</f>
        <v>15237</v>
      </c>
      <c r="H6" s="4"/>
      <c r="I6" s="4"/>
      <c r="J6" s="4"/>
      <c r="K6" s="4"/>
      <c r="L6" s="19">
        <f>SUM(C6:F6)-G6</f>
        <v>9758673</v>
      </c>
      <c r="M6" s="4"/>
      <c r="N6" s="4"/>
      <c r="O6" s="4"/>
      <c r="P6" s="4"/>
      <c r="Q6" s="18"/>
    </row>
    <row r="7" spans="1:17" ht="12.75">
      <c r="A7" s="18" t="s">
        <v>288</v>
      </c>
      <c r="B7" s="2" t="s">
        <v>211</v>
      </c>
      <c r="C7" s="19">
        <f>SUM(C8:C9)</f>
        <v>1040500</v>
      </c>
      <c r="D7" s="19">
        <f>SUM(D8:D9)</f>
        <v>0</v>
      </c>
      <c r="E7" s="19">
        <f>SUM(E8:E9)</f>
        <v>0</v>
      </c>
      <c r="F7" s="19">
        <f>SUM(F8:F9)</f>
        <v>67439</v>
      </c>
      <c r="G7" s="19">
        <f>SUM(G8:G9)</f>
        <v>0</v>
      </c>
      <c r="H7" s="4"/>
      <c r="I7" s="4"/>
      <c r="J7" s="4"/>
      <c r="K7" s="4"/>
      <c r="L7" s="19">
        <f aca="true" t="shared" si="0" ref="L7:L62">SUM(C7:F7)-G7</f>
        <v>1107939</v>
      </c>
      <c r="M7" s="4"/>
      <c r="N7" s="4"/>
      <c r="O7" s="4"/>
      <c r="P7" s="4"/>
      <c r="Q7" s="18"/>
    </row>
    <row r="8" spans="1:17" ht="12.75">
      <c r="A8" s="18" t="s">
        <v>289</v>
      </c>
      <c r="B8" s="2" t="s">
        <v>212</v>
      </c>
      <c r="C8" s="20">
        <v>28298</v>
      </c>
      <c r="D8" s="20">
        <v>0</v>
      </c>
      <c r="E8" s="20">
        <v>0</v>
      </c>
      <c r="F8" s="20">
        <v>6444</v>
      </c>
      <c r="G8" s="4"/>
      <c r="H8" s="4"/>
      <c r="I8" s="4"/>
      <c r="J8" s="4"/>
      <c r="K8" s="4"/>
      <c r="L8" s="19">
        <f t="shared" si="0"/>
        <v>34742</v>
      </c>
      <c r="M8" s="4"/>
      <c r="N8" s="4"/>
      <c r="O8" s="4"/>
      <c r="P8" s="4"/>
      <c r="Q8" s="18"/>
    </row>
    <row r="9" spans="1:17" ht="12.75">
      <c r="A9" s="18" t="s">
        <v>290</v>
      </c>
      <c r="B9" s="2" t="s">
        <v>214</v>
      </c>
      <c r="C9" s="20">
        <v>1012202</v>
      </c>
      <c r="D9" s="20">
        <v>0</v>
      </c>
      <c r="E9" s="20">
        <v>0</v>
      </c>
      <c r="F9" s="20">
        <v>60995</v>
      </c>
      <c r="G9" s="20">
        <v>0</v>
      </c>
      <c r="H9" s="4"/>
      <c r="I9" s="4"/>
      <c r="J9" s="4"/>
      <c r="K9" s="4"/>
      <c r="L9" s="19">
        <f t="shared" si="0"/>
        <v>1073197</v>
      </c>
      <c r="M9" s="4"/>
      <c r="N9" s="4"/>
      <c r="O9" s="4"/>
      <c r="P9" s="4"/>
      <c r="Q9" s="18"/>
    </row>
    <row r="10" spans="1:17" ht="12.75">
      <c r="A10" s="18" t="s">
        <v>291</v>
      </c>
      <c r="B10" s="2" t="s">
        <v>216</v>
      </c>
      <c r="C10" s="19">
        <f>SUM(C11:C14)</f>
        <v>1487572</v>
      </c>
      <c r="D10" s="19">
        <f>SUM(D11:D14)</f>
        <v>49868</v>
      </c>
      <c r="E10" s="19">
        <f>SUM(E11:E14)</f>
        <v>41050</v>
      </c>
      <c r="F10" s="19">
        <f>SUM(F11:F14)</f>
        <v>428861</v>
      </c>
      <c r="G10" s="4"/>
      <c r="H10" s="4"/>
      <c r="I10" s="4"/>
      <c r="J10" s="4"/>
      <c r="K10" s="4"/>
      <c r="L10" s="19">
        <f t="shared" si="0"/>
        <v>2007351</v>
      </c>
      <c r="M10" s="4"/>
      <c r="N10" s="4"/>
      <c r="O10" s="4"/>
      <c r="P10" s="4"/>
      <c r="Q10" s="18"/>
    </row>
    <row r="11" spans="1:17" ht="12.75">
      <c r="A11" s="18" t="s">
        <v>292</v>
      </c>
      <c r="B11" s="2" t="s">
        <v>217</v>
      </c>
      <c r="C11" s="20">
        <v>0</v>
      </c>
      <c r="D11" s="20">
        <v>0</v>
      </c>
      <c r="E11" s="20">
        <v>0</v>
      </c>
      <c r="F11" s="20">
        <v>0</v>
      </c>
      <c r="G11" s="4"/>
      <c r="H11" s="4"/>
      <c r="I11" s="4"/>
      <c r="J11" s="4"/>
      <c r="K11" s="4"/>
      <c r="L11" s="19">
        <f t="shared" si="0"/>
        <v>0</v>
      </c>
      <c r="M11" s="4"/>
      <c r="N11" s="4"/>
      <c r="O11" s="4"/>
      <c r="P11" s="4"/>
      <c r="Q11" s="18"/>
    </row>
    <row r="12" spans="1:17" ht="12.75">
      <c r="A12" s="18" t="s">
        <v>293</v>
      </c>
      <c r="B12" s="2" t="s">
        <v>218</v>
      </c>
      <c r="C12" s="20">
        <v>0</v>
      </c>
      <c r="D12" s="20">
        <v>0</v>
      </c>
      <c r="E12" s="20">
        <v>0</v>
      </c>
      <c r="F12" s="20">
        <v>0</v>
      </c>
      <c r="G12" s="4"/>
      <c r="H12" s="4"/>
      <c r="I12" s="4"/>
      <c r="J12" s="4"/>
      <c r="K12" s="4"/>
      <c r="L12" s="19">
        <f t="shared" si="0"/>
        <v>0</v>
      </c>
      <c r="M12" s="4"/>
      <c r="N12" s="4"/>
      <c r="O12" s="4"/>
      <c r="P12" s="4"/>
      <c r="Q12" s="18"/>
    </row>
    <row r="13" spans="1:17" ht="12.75">
      <c r="A13" s="18" t="s">
        <v>294</v>
      </c>
      <c r="B13" s="2" t="s">
        <v>219</v>
      </c>
      <c r="C13" s="20">
        <v>1487572</v>
      </c>
      <c r="D13" s="20">
        <v>49868</v>
      </c>
      <c r="E13" s="20">
        <v>41050</v>
      </c>
      <c r="F13" s="20">
        <v>428861</v>
      </c>
      <c r="G13" s="4"/>
      <c r="H13" s="4"/>
      <c r="I13" s="4"/>
      <c r="J13" s="4"/>
      <c r="K13" s="4"/>
      <c r="L13" s="19">
        <f t="shared" si="0"/>
        <v>2007351</v>
      </c>
      <c r="M13" s="4"/>
      <c r="N13" s="4"/>
      <c r="O13" s="4"/>
      <c r="P13" s="4"/>
      <c r="Q13" s="18"/>
    </row>
    <row r="14" spans="1:17" ht="12.75">
      <c r="A14" s="18" t="s">
        <v>295</v>
      </c>
      <c r="B14" s="2" t="s">
        <v>220</v>
      </c>
      <c r="C14" s="19">
        <f>SUM(C15:C17)</f>
        <v>0</v>
      </c>
      <c r="D14" s="19">
        <f>SUM(D15:D17)</f>
        <v>0</v>
      </c>
      <c r="E14" s="19">
        <f>SUM(E15:E17)</f>
        <v>0</v>
      </c>
      <c r="F14" s="19">
        <f>SUM(F15:F17)</f>
        <v>0</v>
      </c>
      <c r="G14" s="4"/>
      <c r="H14" s="4"/>
      <c r="I14" s="4"/>
      <c r="J14" s="4"/>
      <c r="K14" s="4"/>
      <c r="L14" s="19">
        <f t="shared" si="0"/>
        <v>0</v>
      </c>
      <c r="M14" s="4"/>
      <c r="N14" s="4"/>
      <c r="O14" s="4"/>
      <c r="P14" s="4"/>
      <c r="Q14" s="18"/>
    </row>
    <row r="15" spans="1:17" ht="12.75">
      <c r="A15" s="18" t="s">
        <v>296</v>
      </c>
      <c r="B15" s="2" t="s">
        <v>221</v>
      </c>
      <c r="C15" s="20">
        <v>0</v>
      </c>
      <c r="D15" s="20">
        <v>0</v>
      </c>
      <c r="E15" s="20">
        <v>0</v>
      </c>
      <c r="F15" s="20">
        <v>0</v>
      </c>
      <c r="G15" s="4"/>
      <c r="H15" s="4"/>
      <c r="I15" s="4"/>
      <c r="J15" s="4"/>
      <c r="K15" s="4"/>
      <c r="L15" s="19">
        <f t="shared" si="0"/>
        <v>0</v>
      </c>
      <c r="M15" s="4"/>
      <c r="N15" s="4"/>
      <c r="O15" s="4"/>
      <c r="P15" s="4"/>
      <c r="Q15" s="18"/>
    </row>
    <row r="16" spans="1:17" ht="12.75">
      <c r="A16" s="18" t="s">
        <v>297</v>
      </c>
      <c r="B16" s="2" t="s">
        <v>222</v>
      </c>
      <c r="C16" s="20">
        <v>0</v>
      </c>
      <c r="D16" s="20">
        <v>0</v>
      </c>
      <c r="E16" s="20">
        <v>0</v>
      </c>
      <c r="F16" s="20">
        <v>0</v>
      </c>
      <c r="G16" s="4"/>
      <c r="H16" s="4"/>
      <c r="I16" s="4"/>
      <c r="J16" s="4"/>
      <c r="K16" s="4"/>
      <c r="L16" s="19">
        <f t="shared" si="0"/>
        <v>0</v>
      </c>
      <c r="M16" s="4"/>
      <c r="N16" s="4"/>
      <c r="O16" s="4"/>
      <c r="P16" s="4"/>
      <c r="Q16" s="18"/>
    </row>
    <row r="17" spans="1:17" ht="12.75">
      <c r="A17" s="18" t="s">
        <v>298</v>
      </c>
      <c r="B17" s="2" t="s">
        <v>223</v>
      </c>
      <c r="C17" s="20">
        <v>0</v>
      </c>
      <c r="D17" s="20">
        <v>0</v>
      </c>
      <c r="E17" s="20">
        <v>0</v>
      </c>
      <c r="F17" s="20">
        <v>0</v>
      </c>
      <c r="G17" s="4"/>
      <c r="H17" s="4"/>
      <c r="I17" s="4"/>
      <c r="J17" s="4"/>
      <c r="K17" s="4"/>
      <c r="L17" s="19">
        <f t="shared" si="0"/>
        <v>0</v>
      </c>
      <c r="M17" s="4"/>
      <c r="N17" s="4"/>
      <c r="O17" s="4"/>
      <c r="P17" s="4"/>
      <c r="Q17" s="18"/>
    </row>
    <row r="18" spans="1:17" ht="12.75">
      <c r="A18" s="18" t="s">
        <v>299</v>
      </c>
      <c r="B18" s="2" t="s">
        <v>224</v>
      </c>
      <c r="C18" s="19">
        <f>SUM(C19:C21)</f>
        <v>0</v>
      </c>
      <c r="D18" s="19">
        <f>SUM(D19:D21)</f>
        <v>0</v>
      </c>
      <c r="E18" s="19">
        <f>SUM(E19:E21)</f>
        <v>0</v>
      </c>
      <c r="F18" s="19">
        <f>SUM(F19:F21)</f>
        <v>0</v>
      </c>
      <c r="G18" s="4"/>
      <c r="H18" s="4"/>
      <c r="I18" s="4"/>
      <c r="J18" s="4"/>
      <c r="K18" s="4"/>
      <c r="L18" s="19">
        <f t="shared" si="0"/>
        <v>0</v>
      </c>
      <c r="M18" s="4"/>
      <c r="N18" s="4"/>
      <c r="O18" s="4"/>
      <c r="P18" s="4"/>
      <c r="Q18" s="18"/>
    </row>
    <row r="19" spans="1:17" ht="12.75">
      <c r="A19" s="18" t="s">
        <v>300</v>
      </c>
      <c r="B19" s="2" t="s">
        <v>225</v>
      </c>
      <c r="C19" s="20">
        <v>0</v>
      </c>
      <c r="D19" s="20">
        <v>0</v>
      </c>
      <c r="E19" s="20">
        <v>0</v>
      </c>
      <c r="F19" s="20">
        <v>0</v>
      </c>
      <c r="G19" s="4"/>
      <c r="H19" s="4"/>
      <c r="I19" s="4"/>
      <c r="J19" s="4"/>
      <c r="K19" s="4"/>
      <c r="L19" s="19">
        <f t="shared" si="0"/>
        <v>0</v>
      </c>
      <c r="M19" s="4"/>
      <c r="N19" s="4"/>
      <c r="O19" s="4"/>
      <c r="P19" s="4"/>
      <c r="Q19" s="18"/>
    </row>
    <row r="20" spans="1:17" ht="12.75">
      <c r="A20" s="18" t="s">
        <v>301</v>
      </c>
      <c r="B20" s="2" t="s">
        <v>226</v>
      </c>
      <c r="C20" s="20">
        <v>0</v>
      </c>
      <c r="D20" s="20">
        <v>0</v>
      </c>
      <c r="E20" s="20">
        <v>0</v>
      </c>
      <c r="F20" s="20">
        <v>0</v>
      </c>
      <c r="G20" s="4"/>
      <c r="H20" s="4"/>
      <c r="I20" s="4"/>
      <c r="J20" s="4"/>
      <c r="K20" s="4"/>
      <c r="L20" s="19">
        <f t="shared" si="0"/>
        <v>0</v>
      </c>
      <c r="M20" s="4"/>
      <c r="N20" s="4"/>
      <c r="O20" s="4"/>
      <c r="P20" s="4"/>
      <c r="Q20" s="18"/>
    </row>
    <row r="21" spans="1:17" ht="12.75">
      <c r="A21" s="18" t="s">
        <v>302</v>
      </c>
      <c r="B21" s="2" t="s">
        <v>227</v>
      </c>
      <c r="C21" s="19">
        <f>SUM(C22:C24)</f>
        <v>0</v>
      </c>
      <c r="D21" s="19">
        <f>SUM(D22:D24)</f>
        <v>0</v>
      </c>
      <c r="E21" s="19">
        <f>SUM(E22:E24)</f>
        <v>0</v>
      </c>
      <c r="F21" s="19">
        <f>SUM(F22:F24)</f>
        <v>0</v>
      </c>
      <c r="G21" s="4"/>
      <c r="H21" s="4"/>
      <c r="I21" s="4"/>
      <c r="J21" s="4"/>
      <c r="K21" s="4"/>
      <c r="L21" s="19">
        <f t="shared" si="0"/>
        <v>0</v>
      </c>
      <c r="M21" s="4"/>
      <c r="N21" s="4"/>
      <c r="O21" s="4"/>
      <c r="P21" s="4"/>
      <c r="Q21" s="18"/>
    </row>
    <row r="22" spans="1:17" ht="12.75">
      <c r="A22" s="18" t="s">
        <v>303</v>
      </c>
      <c r="B22" s="2" t="s">
        <v>228</v>
      </c>
      <c r="C22" s="20">
        <v>0</v>
      </c>
      <c r="D22" s="20">
        <v>0</v>
      </c>
      <c r="E22" s="20">
        <v>0</v>
      </c>
      <c r="F22" s="20">
        <v>0</v>
      </c>
      <c r="G22" s="4"/>
      <c r="H22" s="4"/>
      <c r="I22" s="4"/>
      <c r="J22" s="4"/>
      <c r="K22" s="4"/>
      <c r="L22" s="19">
        <f t="shared" si="0"/>
        <v>0</v>
      </c>
      <c r="M22" s="4"/>
      <c r="N22" s="4"/>
      <c r="O22" s="4"/>
      <c r="P22" s="4"/>
      <c r="Q22" s="18"/>
    </row>
    <row r="23" spans="1:17" ht="12.75">
      <c r="A23" s="18" t="s">
        <v>304</v>
      </c>
      <c r="B23" s="2" t="s">
        <v>230</v>
      </c>
      <c r="C23" s="20">
        <v>0</v>
      </c>
      <c r="D23" s="20">
        <v>0</v>
      </c>
      <c r="E23" s="20">
        <v>0</v>
      </c>
      <c r="F23" s="20">
        <v>0</v>
      </c>
      <c r="G23" s="4"/>
      <c r="H23" s="4"/>
      <c r="I23" s="4"/>
      <c r="J23" s="4"/>
      <c r="K23" s="4"/>
      <c r="L23" s="19">
        <f t="shared" si="0"/>
        <v>0</v>
      </c>
      <c r="M23" s="4"/>
      <c r="N23" s="4"/>
      <c r="O23" s="4"/>
      <c r="P23" s="4"/>
      <c r="Q23" s="18"/>
    </row>
    <row r="24" spans="1:17" ht="12.75">
      <c r="A24" s="18" t="s">
        <v>305</v>
      </c>
      <c r="B24" s="2" t="s">
        <v>231</v>
      </c>
      <c r="C24" s="20">
        <v>0</v>
      </c>
      <c r="D24" s="20">
        <v>0</v>
      </c>
      <c r="E24" s="20">
        <v>0</v>
      </c>
      <c r="F24" s="20">
        <v>0</v>
      </c>
      <c r="G24" s="4"/>
      <c r="H24" s="4"/>
      <c r="I24" s="4"/>
      <c r="J24" s="4"/>
      <c r="K24" s="4"/>
      <c r="L24" s="19">
        <f t="shared" si="0"/>
        <v>0</v>
      </c>
      <c r="M24" s="4"/>
      <c r="N24" s="4"/>
      <c r="O24" s="4"/>
      <c r="P24" s="4"/>
      <c r="Q24" s="18"/>
    </row>
    <row r="25" spans="1:17" ht="12.75">
      <c r="A25" s="18" t="s">
        <v>306</v>
      </c>
      <c r="B25" s="2" t="s">
        <v>232</v>
      </c>
      <c r="C25" s="19">
        <f>SUM(C26:C28)</f>
        <v>100</v>
      </c>
      <c r="D25" s="19">
        <f>SUM(D26:D28)</f>
        <v>0</v>
      </c>
      <c r="E25" s="19">
        <f>SUM(E26:E28)</f>
        <v>0</v>
      </c>
      <c r="F25" s="19">
        <f>SUM(F26:F28)</f>
        <v>0</v>
      </c>
      <c r="G25" s="19">
        <f>SUM(G26:G28)</f>
        <v>0</v>
      </c>
      <c r="H25" s="4"/>
      <c r="I25" s="4"/>
      <c r="J25" s="4"/>
      <c r="K25" s="4"/>
      <c r="L25" s="19">
        <f t="shared" si="0"/>
        <v>100</v>
      </c>
      <c r="M25" s="4"/>
      <c r="N25" s="4"/>
      <c r="O25" s="4"/>
      <c r="P25" s="4"/>
      <c r="Q25" s="18"/>
    </row>
    <row r="26" spans="1:17" ht="12.75">
      <c r="A26" s="18" t="s">
        <v>307</v>
      </c>
      <c r="B26" s="2" t="s">
        <v>233</v>
      </c>
      <c r="C26" s="20">
        <v>100</v>
      </c>
      <c r="D26" s="20">
        <v>0</v>
      </c>
      <c r="E26" s="20">
        <v>0</v>
      </c>
      <c r="F26" s="20">
        <v>0</v>
      </c>
      <c r="G26" s="20">
        <v>0</v>
      </c>
      <c r="H26" s="4"/>
      <c r="I26" s="4"/>
      <c r="J26" s="4"/>
      <c r="K26" s="4"/>
      <c r="L26" s="19">
        <f t="shared" si="0"/>
        <v>100</v>
      </c>
      <c r="M26" s="4"/>
      <c r="N26" s="4"/>
      <c r="O26" s="4"/>
      <c r="P26" s="4"/>
      <c r="Q26" s="18"/>
    </row>
    <row r="27" spans="1:17" ht="12.75">
      <c r="A27" s="18" t="s">
        <v>308</v>
      </c>
      <c r="B27" s="2" t="s">
        <v>234</v>
      </c>
      <c r="C27" s="20">
        <v>0</v>
      </c>
      <c r="D27" s="20">
        <v>0</v>
      </c>
      <c r="E27" s="20">
        <v>0</v>
      </c>
      <c r="F27" s="20">
        <v>0</v>
      </c>
      <c r="G27" s="4"/>
      <c r="H27" s="4"/>
      <c r="I27" s="4"/>
      <c r="J27" s="4"/>
      <c r="K27" s="4"/>
      <c r="L27" s="19">
        <f t="shared" si="0"/>
        <v>0</v>
      </c>
      <c r="M27" s="4"/>
      <c r="N27" s="4"/>
      <c r="O27" s="4"/>
      <c r="P27" s="4"/>
      <c r="Q27" s="18"/>
    </row>
    <row r="28" spans="1:17" ht="12.75">
      <c r="A28" s="18" t="s">
        <v>309</v>
      </c>
      <c r="B28" s="2" t="s">
        <v>235</v>
      </c>
      <c r="C28" s="19">
        <f>SUM(C29:C31)</f>
        <v>0</v>
      </c>
      <c r="D28" s="19">
        <f>SUM(D29:D31)</f>
        <v>0</v>
      </c>
      <c r="E28" s="19">
        <f>SUM(E29:E31)</f>
        <v>0</v>
      </c>
      <c r="F28" s="19">
        <f>SUM(F29:F31)</f>
        <v>0</v>
      </c>
      <c r="G28" s="4"/>
      <c r="H28" s="4"/>
      <c r="I28" s="4"/>
      <c r="J28" s="4"/>
      <c r="K28" s="4"/>
      <c r="L28" s="19">
        <f t="shared" si="0"/>
        <v>0</v>
      </c>
      <c r="M28" s="4"/>
      <c r="N28" s="4"/>
      <c r="O28" s="4"/>
      <c r="P28" s="4"/>
      <c r="Q28" s="18"/>
    </row>
    <row r="29" spans="1:17" ht="12.75">
      <c r="A29" s="18" t="s">
        <v>310</v>
      </c>
      <c r="B29" s="2" t="s">
        <v>236</v>
      </c>
      <c r="C29" s="20">
        <v>0</v>
      </c>
      <c r="D29" s="20">
        <v>0</v>
      </c>
      <c r="E29" s="20">
        <v>0</v>
      </c>
      <c r="F29" s="20">
        <v>0</v>
      </c>
      <c r="G29" s="4"/>
      <c r="H29" s="4"/>
      <c r="I29" s="4"/>
      <c r="J29" s="4"/>
      <c r="K29" s="4"/>
      <c r="L29" s="19">
        <f t="shared" si="0"/>
        <v>0</v>
      </c>
      <c r="M29" s="4"/>
      <c r="N29" s="4"/>
      <c r="O29" s="4"/>
      <c r="P29" s="4"/>
      <c r="Q29" s="18"/>
    </row>
    <row r="30" spans="1:17" ht="12.75">
      <c r="A30" s="18" t="s">
        <v>311</v>
      </c>
      <c r="B30" s="2" t="s">
        <v>237</v>
      </c>
      <c r="C30" s="20">
        <v>0</v>
      </c>
      <c r="D30" s="20">
        <v>0</v>
      </c>
      <c r="E30" s="20">
        <v>0</v>
      </c>
      <c r="F30" s="20">
        <v>0</v>
      </c>
      <c r="G30" s="4"/>
      <c r="H30" s="4"/>
      <c r="I30" s="4"/>
      <c r="J30" s="4"/>
      <c r="K30" s="4"/>
      <c r="L30" s="19">
        <f t="shared" si="0"/>
        <v>0</v>
      </c>
      <c r="M30" s="4"/>
      <c r="N30" s="4"/>
      <c r="O30" s="4"/>
      <c r="P30" s="4"/>
      <c r="Q30" s="18"/>
    </row>
    <row r="31" spans="1:17" ht="12.75">
      <c r="A31" s="18" t="s">
        <v>312</v>
      </c>
      <c r="B31" s="2" t="s">
        <v>238</v>
      </c>
      <c r="C31" s="20">
        <v>0</v>
      </c>
      <c r="D31" s="20">
        <v>0</v>
      </c>
      <c r="E31" s="20">
        <v>0</v>
      </c>
      <c r="F31" s="20">
        <v>0</v>
      </c>
      <c r="G31" s="4"/>
      <c r="H31" s="4"/>
      <c r="I31" s="4"/>
      <c r="J31" s="4"/>
      <c r="K31" s="4"/>
      <c r="L31" s="19">
        <f t="shared" si="0"/>
        <v>0</v>
      </c>
      <c r="M31" s="4"/>
      <c r="N31" s="4"/>
      <c r="O31" s="4"/>
      <c r="P31" s="4"/>
      <c r="Q31" s="18"/>
    </row>
    <row r="32" spans="1:17" ht="12.75">
      <c r="A32" s="18" t="s">
        <v>313</v>
      </c>
      <c r="B32" s="2" t="s">
        <v>239</v>
      </c>
      <c r="C32" s="19">
        <f>SUM(C33:C34)</f>
        <v>4613728</v>
      </c>
      <c r="D32" s="19">
        <f>SUM(D33:D34)</f>
        <v>79101</v>
      </c>
      <c r="E32" s="19">
        <f>SUM(E33:E34)</f>
        <v>408701</v>
      </c>
      <c r="F32" s="19">
        <f>SUM(F33:F34)</f>
        <v>276606</v>
      </c>
      <c r="G32" s="19">
        <f>SUM(G33:G34)</f>
        <v>154</v>
      </c>
      <c r="H32" s="4"/>
      <c r="I32" s="4"/>
      <c r="J32" s="4"/>
      <c r="K32" s="4"/>
      <c r="L32" s="19">
        <f t="shared" si="0"/>
        <v>5377982</v>
      </c>
      <c r="M32" s="4"/>
      <c r="N32" s="4"/>
      <c r="O32" s="4"/>
      <c r="P32" s="4"/>
      <c r="Q32" s="18"/>
    </row>
    <row r="33" spans="1:17" ht="12.75">
      <c r="A33" s="18" t="s">
        <v>314</v>
      </c>
      <c r="B33" s="2" t="s">
        <v>240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4"/>
      <c r="I33" s="4"/>
      <c r="J33" s="4"/>
      <c r="K33" s="4"/>
      <c r="L33" s="19">
        <f t="shared" si="0"/>
        <v>0</v>
      </c>
      <c r="M33" s="4"/>
      <c r="N33" s="4"/>
      <c r="O33" s="4"/>
      <c r="P33" s="4"/>
      <c r="Q33" s="18"/>
    </row>
    <row r="34" spans="1:17" ht="12.75">
      <c r="A34" s="18" t="s">
        <v>315</v>
      </c>
      <c r="B34" s="2" t="s">
        <v>241</v>
      </c>
      <c r="C34" s="19">
        <f>SUM(C35:C37)</f>
        <v>4613728</v>
      </c>
      <c r="D34" s="19">
        <f>SUM(D35:D37)</f>
        <v>79101</v>
      </c>
      <c r="E34" s="19">
        <f>SUM(E35:E37)</f>
        <v>408701</v>
      </c>
      <c r="F34" s="19">
        <f>SUM(F35:F37)</f>
        <v>276606</v>
      </c>
      <c r="G34" s="19">
        <f>SUM(G35:G37)</f>
        <v>154</v>
      </c>
      <c r="H34" s="4"/>
      <c r="I34" s="4"/>
      <c r="J34" s="4"/>
      <c r="K34" s="4"/>
      <c r="L34" s="19">
        <f t="shared" si="0"/>
        <v>5377982</v>
      </c>
      <c r="M34" s="4"/>
      <c r="N34" s="4"/>
      <c r="O34" s="4"/>
      <c r="P34" s="4"/>
      <c r="Q34" s="18"/>
    </row>
    <row r="35" spans="1:17" ht="12.75">
      <c r="A35" s="18" t="s">
        <v>316</v>
      </c>
      <c r="B35" s="2" t="s">
        <v>242</v>
      </c>
      <c r="C35" s="20">
        <v>579833</v>
      </c>
      <c r="D35" s="20">
        <v>9725</v>
      </c>
      <c r="E35" s="20">
        <v>172910</v>
      </c>
      <c r="F35" s="20">
        <v>57218</v>
      </c>
      <c r="G35" s="20">
        <v>0</v>
      </c>
      <c r="H35" s="4"/>
      <c r="I35" s="4"/>
      <c r="J35" s="4"/>
      <c r="K35" s="4"/>
      <c r="L35" s="19">
        <f t="shared" si="0"/>
        <v>819686</v>
      </c>
      <c r="M35" s="4"/>
      <c r="N35" s="4"/>
      <c r="O35" s="4"/>
      <c r="P35" s="4"/>
      <c r="Q35" s="18"/>
    </row>
    <row r="36" spans="1:17" ht="12.75">
      <c r="A36" s="18" t="s">
        <v>317</v>
      </c>
      <c r="B36" s="2" t="s">
        <v>243</v>
      </c>
      <c r="C36" s="20">
        <v>3782662</v>
      </c>
      <c r="D36" s="20">
        <v>69374</v>
      </c>
      <c r="E36" s="20">
        <v>225719</v>
      </c>
      <c r="F36" s="20">
        <v>34266</v>
      </c>
      <c r="G36" s="20">
        <v>0</v>
      </c>
      <c r="H36" s="4"/>
      <c r="I36" s="4"/>
      <c r="J36" s="4"/>
      <c r="K36" s="4"/>
      <c r="L36" s="19">
        <f t="shared" si="0"/>
        <v>4112021</v>
      </c>
      <c r="M36" s="4"/>
      <c r="N36" s="4"/>
      <c r="O36" s="4"/>
      <c r="P36" s="4"/>
      <c r="Q36" s="18"/>
    </row>
    <row r="37" spans="1:17" ht="12.75">
      <c r="A37" s="18" t="s">
        <v>318</v>
      </c>
      <c r="B37" s="2" t="s">
        <v>244</v>
      </c>
      <c r="C37" s="22">
        <v>251233</v>
      </c>
      <c r="D37" s="20">
        <v>2</v>
      </c>
      <c r="E37" s="20">
        <v>10072</v>
      </c>
      <c r="F37" s="20">
        <v>185122</v>
      </c>
      <c r="G37" s="20">
        <v>154</v>
      </c>
      <c r="H37" s="4"/>
      <c r="I37" s="4"/>
      <c r="J37" s="4"/>
      <c r="K37" s="4"/>
      <c r="L37" s="19">
        <f t="shared" si="0"/>
        <v>446275</v>
      </c>
      <c r="M37" s="4"/>
      <c r="N37" s="4"/>
      <c r="O37" s="4"/>
      <c r="P37" s="4"/>
      <c r="Q37" s="18"/>
    </row>
    <row r="38" spans="1:17" ht="12.75">
      <c r="A38" s="18" t="s">
        <v>319</v>
      </c>
      <c r="B38" s="2" t="s">
        <v>245</v>
      </c>
      <c r="C38" s="19">
        <f>SUM(C39:C40)</f>
        <v>1084560</v>
      </c>
      <c r="D38" s="19">
        <f>SUM(D39:D40)</f>
        <v>0</v>
      </c>
      <c r="E38" s="19">
        <f>SUM(E39:E40)</f>
        <v>20088</v>
      </c>
      <c r="F38" s="19">
        <f>SUM(F39:F40)</f>
        <v>0</v>
      </c>
      <c r="G38" s="19">
        <f>SUM(G39:G40)</f>
        <v>0</v>
      </c>
      <c r="H38" s="4"/>
      <c r="I38" s="4"/>
      <c r="J38" s="4"/>
      <c r="K38" s="4"/>
      <c r="L38" s="19">
        <f t="shared" si="0"/>
        <v>1104648</v>
      </c>
      <c r="M38" s="4"/>
      <c r="N38" s="4"/>
      <c r="O38" s="4"/>
      <c r="P38" s="4"/>
      <c r="Q38" s="18"/>
    </row>
    <row r="39" spans="1:17" ht="12.75">
      <c r="A39" s="18" t="s">
        <v>320</v>
      </c>
      <c r="B39" s="2" t="s">
        <v>246</v>
      </c>
      <c r="C39" s="20">
        <v>1084560</v>
      </c>
      <c r="D39" s="20">
        <v>0</v>
      </c>
      <c r="E39" s="20">
        <v>20088</v>
      </c>
      <c r="F39" s="20">
        <v>0</v>
      </c>
      <c r="G39" s="20"/>
      <c r="H39" s="4"/>
      <c r="I39" s="4"/>
      <c r="J39" s="4"/>
      <c r="K39" s="4"/>
      <c r="L39" s="19">
        <f t="shared" si="0"/>
        <v>1104648</v>
      </c>
      <c r="M39" s="4"/>
      <c r="N39" s="4"/>
      <c r="O39" s="4"/>
      <c r="P39" s="4"/>
      <c r="Q39" s="18"/>
    </row>
    <row r="40" spans="1:17" ht="12.75">
      <c r="A40" s="18" t="s">
        <v>321</v>
      </c>
      <c r="B40" s="2" t="s">
        <v>247</v>
      </c>
      <c r="C40" s="19">
        <f>SUM(C41:C43)</f>
        <v>0</v>
      </c>
      <c r="D40" s="19">
        <f>SUM(D41:D43)</f>
        <v>0</v>
      </c>
      <c r="E40" s="19">
        <f>SUM(E41:E43)</f>
        <v>0</v>
      </c>
      <c r="F40" s="19">
        <f>SUM(F41:F43)</f>
        <v>0</v>
      </c>
      <c r="G40" s="19">
        <f>SUM(G41:G43)</f>
        <v>0</v>
      </c>
      <c r="H40" s="4"/>
      <c r="I40" s="4"/>
      <c r="J40" s="4"/>
      <c r="K40" s="4"/>
      <c r="L40" s="19">
        <f t="shared" si="0"/>
        <v>0</v>
      </c>
      <c r="M40" s="4"/>
      <c r="N40" s="4"/>
      <c r="O40" s="4"/>
      <c r="P40" s="4"/>
      <c r="Q40" s="18"/>
    </row>
    <row r="41" spans="1:17" ht="12.75">
      <c r="A41" s="18" t="s">
        <v>322</v>
      </c>
      <c r="B41" s="2" t="s">
        <v>248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4"/>
      <c r="I41" s="4"/>
      <c r="J41" s="4"/>
      <c r="K41" s="4"/>
      <c r="L41" s="19">
        <f t="shared" si="0"/>
        <v>0</v>
      </c>
      <c r="M41" s="4"/>
      <c r="N41" s="4"/>
      <c r="O41" s="4"/>
      <c r="P41" s="4"/>
      <c r="Q41" s="18"/>
    </row>
    <row r="42" spans="1:17" ht="12.75">
      <c r="A42" s="18" t="s">
        <v>323</v>
      </c>
      <c r="B42" s="2" t="s">
        <v>249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4"/>
      <c r="I42" s="4"/>
      <c r="J42" s="4"/>
      <c r="K42" s="4"/>
      <c r="L42" s="19">
        <f t="shared" si="0"/>
        <v>0</v>
      </c>
      <c r="M42" s="4"/>
      <c r="N42" s="4"/>
      <c r="O42" s="4"/>
      <c r="P42" s="4"/>
      <c r="Q42" s="18"/>
    </row>
    <row r="43" spans="1:17" ht="12.75">
      <c r="A43" s="18" t="s">
        <v>324</v>
      </c>
      <c r="B43" s="2" t="s">
        <v>250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4"/>
      <c r="I43" s="4"/>
      <c r="J43" s="4"/>
      <c r="K43" s="4"/>
      <c r="L43" s="19">
        <f t="shared" si="0"/>
        <v>0</v>
      </c>
      <c r="M43" s="4"/>
      <c r="N43" s="4"/>
      <c r="O43" s="4"/>
      <c r="P43" s="4"/>
      <c r="Q43" s="18"/>
    </row>
    <row r="44" spans="1:17" ht="12.75">
      <c r="A44" s="18" t="s">
        <v>325</v>
      </c>
      <c r="B44" s="2" t="s">
        <v>251</v>
      </c>
      <c r="C44" s="19">
        <f>SUM(C45:C49)</f>
        <v>0</v>
      </c>
      <c r="D44" s="19">
        <f>SUM(D45:D49)</f>
        <v>0</v>
      </c>
      <c r="E44" s="19">
        <f>SUM(E45:E49)</f>
        <v>0</v>
      </c>
      <c r="F44" s="19">
        <f>SUM(F45:F49)</f>
        <v>0</v>
      </c>
      <c r="G44" s="4"/>
      <c r="H44" s="4"/>
      <c r="I44" s="4"/>
      <c r="J44" s="4"/>
      <c r="K44" s="4"/>
      <c r="L44" s="19">
        <f t="shared" si="0"/>
        <v>0</v>
      </c>
      <c r="M44" s="4"/>
      <c r="N44" s="4"/>
      <c r="O44" s="4"/>
      <c r="P44" s="4"/>
      <c r="Q44" s="18"/>
    </row>
    <row r="45" spans="1:17" ht="12.75">
      <c r="A45" s="18" t="s">
        <v>326</v>
      </c>
      <c r="B45" s="2" t="s">
        <v>252</v>
      </c>
      <c r="C45" s="20">
        <v>0</v>
      </c>
      <c r="D45" s="20">
        <v>0</v>
      </c>
      <c r="E45" s="20">
        <v>0</v>
      </c>
      <c r="F45" s="20">
        <v>0</v>
      </c>
      <c r="G45" s="4"/>
      <c r="H45" s="4"/>
      <c r="I45" s="4"/>
      <c r="J45" s="4"/>
      <c r="K45" s="4"/>
      <c r="L45" s="19">
        <f t="shared" si="0"/>
        <v>0</v>
      </c>
      <c r="M45" s="4"/>
      <c r="N45" s="4"/>
      <c r="O45" s="4"/>
      <c r="P45" s="4"/>
      <c r="Q45" s="18"/>
    </row>
    <row r="46" spans="1:17" ht="12.75">
      <c r="A46" s="18" t="s">
        <v>327</v>
      </c>
      <c r="B46" s="2" t="s">
        <v>253</v>
      </c>
      <c r="C46" s="20">
        <v>0</v>
      </c>
      <c r="D46" s="20">
        <v>0</v>
      </c>
      <c r="E46" s="20">
        <v>0</v>
      </c>
      <c r="F46" s="20">
        <v>0</v>
      </c>
      <c r="G46" s="4"/>
      <c r="H46" s="4"/>
      <c r="I46" s="4"/>
      <c r="J46" s="4"/>
      <c r="K46" s="4"/>
      <c r="L46" s="19">
        <f t="shared" si="0"/>
        <v>0</v>
      </c>
      <c r="M46" s="4"/>
      <c r="N46" s="4"/>
      <c r="O46" s="4"/>
      <c r="P46" s="4"/>
      <c r="Q46" s="18"/>
    </row>
    <row r="47" spans="1:17" ht="12.75">
      <c r="A47" s="18" t="s">
        <v>328</v>
      </c>
      <c r="B47" s="2" t="s">
        <v>254</v>
      </c>
      <c r="C47" s="20">
        <v>0</v>
      </c>
      <c r="D47" s="20">
        <v>0</v>
      </c>
      <c r="E47" s="20">
        <v>0</v>
      </c>
      <c r="F47" s="20">
        <v>0</v>
      </c>
      <c r="G47" s="4"/>
      <c r="H47" s="4"/>
      <c r="I47" s="4"/>
      <c r="J47" s="4"/>
      <c r="K47" s="4"/>
      <c r="L47" s="19">
        <f t="shared" si="0"/>
        <v>0</v>
      </c>
      <c r="M47" s="4"/>
      <c r="N47" s="4"/>
      <c r="O47" s="4"/>
      <c r="P47" s="4"/>
      <c r="Q47" s="18"/>
    </row>
    <row r="48" spans="1:17" ht="12.75">
      <c r="A48" s="18" t="s">
        <v>329</v>
      </c>
      <c r="B48" s="2" t="s">
        <v>255</v>
      </c>
      <c r="C48" s="20">
        <v>0</v>
      </c>
      <c r="D48" s="20">
        <v>0</v>
      </c>
      <c r="E48" s="20">
        <v>0</v>
      </c>
      <c r="F48" s="20">
        <v>0</v>
      </c>
      <c r="G48" s="4"/>
      <c r="H48" s="4"/>
      <c r="I48" s="4"/>
      <c r="J48" s="4"/>
      <c r="K48" s="4"/>
      <c r="L48" s="19">
        <f t="shared" si="0"/>
        <v>0</v>
      </c>
      <c r="M48" s="4"/>
      <c r="N48" s="4"/>
      <c r="O48" s="4"/>
      <c r="P48" s="4"/>
      <c r="Q48" s="18"/>
    </row>
    <row r="49" spans="1:17" ht="12.75">
      <c r="A49" s="18" t="s">
        <v>330</v>
      </c>
      <c r="B49" s="2" t="s">
        <v>256</v>
      </c>
      <c r="C49" s="20">
        <v>0</v>
      </c>
      <c r="D49" s="20">
        <v>0</v>
      </c>
      <c r="E49" s="20">
        <v>0</v>
      </c>
      <c r="F49" s="20">
        <v>0</v>
      </c>
      <c r="G49" s="4"/>
      <c r="H49" s="4"/>
      <c r="I49" s="4"/>
      <c r="J49" s="4"/>
      <c r="K49" s="4"/>
      <c r="L49" s="19">
        <f t="shared" si="0"/>
        <v>0</v>
      </c>
      <c r="M49" s="4"/>
      <c r="N49" s="4"/>
      <c r="O49" s="4"/>
      <c r="P49" s="4"/>
      <c r="Q49" s="18"/>
    </row>
    <row r="50" spans="1:17" ht="12.75">
      <c r="A50" s="18" t="s">
        <v>331</v>
      </c>
      <c r="B50" s="2" t="s">
        <v>257</v>
      </c>
      <c r="C50" s="20">
        <v>0</v>
      </c>
      <c r="D50" s="20">
        <v>0</v>
      </c>
      <c r="E50" s="20">
        <v>0</v>
      </c>
      <c r="F50" s="20">
        <v>0</v>
      </c>
      <c r="G50" s="4"/>
      <c r="H50" s="4"/>
      <c r="I50" s="4"/>
      <c r="J50" s="4"/>
      <c r="K50" s="4"/>
      <c r="L50" s="19">
        <f t="shared" si="0"/>
        <v>0</v>
      </c>
      <c r="M50" s="4"/>
      <c r="N50" s="4"/>
      <c r="O50" s="4"/>
      <c r="P50" s="4"/>
      <c r="Q50" s="18"/>
    </row>
    <row r="51" spans="1:17" ht="12.75">
      <c r="A51" s="18" t="s">
        <v>332</v>
      </c>
      <c r="B51" s="2" t="s">
        <v>258</v>
      </c>
      <c r="C51" s="19">
        <f>SUM(C52:C53)</f>
        <v>5459</v>
      </c>
      <c r="D51" s="19">
        <f>SUM(D52:D53)</f>
        <v>0</v>
      </c>
      <c r="E51" s="19">
        <f>SUM(E52:E53)</f>
        <v>0</v>
      </c>
      <c r="F51" s="19">
        <f>SUM(F52:F53)</f>
        <v>0</v>
      </c>
      <c r="G51" s="19">
        <f>SUM(G52:G53)</f>
        <v>1076</v>
      </c>
      <c r="H51" s="4"/>
      <c r="I51" s="4"/>
      <c r="J51" s="4"/>
      <c r="K51" s="4"/>
      <c r="L51" s="19">
        <f t="shared" si="0"/>
        <v>4383</v>
      </c>
      <c r="M51" s="4"/>
      <c r="N51" s="4"/>
      <c r="O51" s="4"/>
      <c r="P51" s="4"/>
      <c r="Q51" s="18"/>
    </row>
    <row r="52" spans="1:17" ht="12.75">
      <c r="A52" s="18" t="s">
        <v>333</v>
      </c>
      <c r="B52" s="2" t="s">
        <v>259</v>
      </c>
      <c r="C52" s="20">
        <v>5459</v>
      </c>
      <c r="D52" s="20">
        <v>0</v>
      </c>
      <c r="E52" s="20">
        <v>0</v>
      </c>
      <c r="F52" s="20">
        <v>0</v>
      </c>
      <c r="G52" s="20">
        <v>1076</v>
      </c>
      <c r="H52" s="4"/>
      <c r="I52" s="4"/>
      <c r="J52" s="4"/>
      <c r="K52" s="4"/>
      <c r="L52" s="19">
        <f t="shared" si="0"/>
        <v>4383</v>
      </c>
      <c r="M52" s="4"/>
      <c r="N52" s="4"/>
      <c r="O52" s="4"/>
      <c r="P52" s="4"/>
      <c r="Q52" s="18"/>
    </row>
    <row r="53" spans="1:17" ht="12.75">
      <c r="A53" s="18" t="s">
        <v>334</v>
      </c>
      <c r="B53" s="2" t="s">
        <v>260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4"/>
      <c r="I53" s="4"/>
      <c r="J53" s="4"/>
      <c r="K53" s="4"/>
      <c r="L53" s="19">
        <f t="shared" si="0"/>
        <v>0</v>
      </c>
      <c r="M53" s="4"/>
      <c r="N53" s="4"/>
      <c r="O53" s="4"/>
      <c r="P53" s="4"/>
      <c r="Q53" s="18"/>
    </row>
    <row r="54" spans="1:17" ht="12.75">
      <c r="A54" s="18" t="s">
        <v>335</v>
      </c>
      <c r="B54" s="2" t="s">
        <v>261</v>
      </c>
      <c r="C54" s="19">
        <f>SUM(C55:C56)</f>
        <v>17029</v>
      </c>
      <c r="D54" s="19">
        <f>SUM(D55:D56)</f>
        <v>0</v>
      </c>
      <c r="E54" s="19">
        <f>SUM(E55:E56)</f>
        <v>0</v>
      </c>
      <c r="F54" s="19">
        <f>SUM(F55:F56)</f>
        <v>0</v>
      </c>
      <c r="G54" s="19">
        <f>SUM(G55:G56)</f>
        <v>14007</v>
      </c>
      <c r="H54" s="4"/>
      <c r="I54" s="4"/>
      <c r="J54" s="4"/>
      <c r="K54" s="4"/>
      <c r="L54" s="19">
        <f t="shared" si="0"/>
        <v>3022</v>
      </c>
      <c r="M54" s="4"/>
      <c r="N54" s="4"/>
      <c r="O54" s="4"/>
      <c r="P54" s="4"/>
      <c r="Q54" s="18"/>
    </row>
    <row r="55" spans="1:17" ht="12.75">
      <c r="A55" s="18" t="s">
        <v>229</v>
      </c>
      <c r="B55" s="2" t="s">
        <v>262</v>
      </c>
      <c r="C55" s="20">
        <v>-252</v>
      </c>
      <c r="D55" s="20">
        <v>0</v>
      </c>
      <c r="E55" s="20">
        <v>0</v>
      </c>
      <c r="F55" s="20">
        <v>0</v>
      </c>
      <c r="G55" s="20">
        <v>-29</v>
      </c>
      <c r="H55" s="4"/>
      <c r="I55" s="4"/>
      <c r="J55" s="4"/>
      <c r="K55" s="4"/>
      <c r="L55" s="19">
        <f t="shared" si="0"/>
        <v>-223</v>
      </c>
      <c r="M55" s="4"/>
      <c r="N55" s="4"/>
      <c r="O55" s="4"/>
      <c r="P55" s="4"/>
      <c r="Q55" s="18"/>
    </row>
    <row r="56" spans="1:17" ht="12.75">
      <c r="A56" s="18" t="s">
        <v>336</v>
      </c>
      <c r="B56" s="2" t="s">
        <v>263</v>
      </c>
      <c r="C56" s="20">
        <v>17281</v>
      </c>
      <c r="D56" s="20">
        <v>0</v>
      </c>
      <c r="E56" s="20">
        <v>0</v>
      </c>
      <c r="F56" s="20">
        <v>0</v>
      </c>
      <c r="G56" s="20">
        <v>14036</v>
      </c>
      <c r="H56" s="4"/>
      <c r="I56" s="4"/>
      <c r="J56" s="4"/>
      <c r="K56" s="4"/>
      <c r="L56" s="19">
        <f t="shared" si="0"/>
        <v>3245</v>
      </c>
      <c r="M56" s="4"/>
      <c r="N56" s="4"/>
      <c r="O56" s="4"/>
      <c r="P56" s="4"/>
      <c r="Q56" s="18"/>
    </row>
    <row r="57" spans="1:17" ht="12.75">
      <c r="A57" s="18" t="s">
        <v>337</v>
      </c>
      <c r="B57" s="2" t="s">
        <v>264</v>
      </c>
      <c r="C57" s="20">
        <v>90855</v>
      </c>
      <c r="D57" s="20">
        <v>0</v>
      </c>
      <c r="E57" s="20">
        <v>0</v>
      </c>
      <c r="F57" s="20">
        <v>56305</v>
      </c>
      <c r="G57" s="20">
        <v>0</v>
      </c>
      <c r="H57" s="4"/>
      <c r="I57" s="4"/>
      <c r="J57" s="4"/>
      <c r="K57" s="4"/>
      <c r="L57" s="19">
        <f t="shared" si="0"/>
        <v>147160</v>
      </c>
      <c r="M57" s="4"/>
      <c r="N57" s="4"/>
      <c r="O57" s="4"/>
      <c r="P57" s="4"/>
      <c r="Q57" s="18"/>
    </row>
    <row r="58" spans="1:17" ht="12.75">
      <c r="A58" s="18" t="s">
        <v>338</v>
      </c>
      <c r="B58" s="2" t="s">
        <v>339</v>
      </c>
      <c r="C58" s="19">
        <f>SUM(C59:C60)</f>
        <v>2355</v>
      </c>
      <c r="D58" s="19">
        <f>SUM(D59:D60)</f>
        <v>0</v>
      </c>
      <c r="E58" s="19">
        <f>SUM(E59:E60)</f>
        <v>0</v>
      </c>
      <c r="F58" s="19">
        <f>SUM(F59:F60)</f>
        <v>0</v>
      </c>
      <c r="G58" s="4"/>
      <c r="H58" s="4"/>
      <c r="I58" s="4"/>
      <c r="J58" s="4"/>
      <c r="K58" s="4"/>
      <c r="L58" s="19">
        <f t="shared" si="0"/>
        <v>2355</v>
      </c>
      <c r="M58" s="4"/>
      <c r="N58" s="4"/>
      <c r="O58" s="4"/>
      <c r="P58" s="4"/>
      <c r="Q58" s="18"/>
    </row>
    <row r="59" spans="1:17" ht="12.75">
      <c r="A59" s="18" t="s">
        <v>340</v>
      </c>
      <c r="B59" s="2" t="s">
        <v>341</v>
      </c>
      <c r="C59" s="20">
        <v>2355</v>
      </c>
      <c r="D59" s="20">
        <v>0</v>
      </c>
      <c r="E59" s="20">
        <v>0</v>
      </c>
      <c r="F59" s="20">
        <v>0</v>
      </c>
      <c r="G59" s="4"/>
      <c r="H59" s="4"/>
      <c r="I59" s="4"/>
      <c r="J59" s="4"/>
      <c r="K59" s="4"/>
      <c r="L59" s="19">
        <f t="shared" si="0"/>
        <v>2355</v>
      </c>
      <c r="M59" s="4"/>
      <c r="N59" s="4"/>
      <c r="O59" s="4"/>
      <c r="P59" s="4"/>
      <c r="Q59" s="18"/>
    </row>
    <row r="60" spans="1:17" ht="12.75">
      <c r="A60" s="18" t="s">
        <v>342</v>
      </c>
      <c r="B60" s="2" t="s">
        <v>343</v>
      </c>
      <c r="C60" s="20">
        <v>0</v>
      </c>
      <c r="D60" s="20">
        <v>0</v>
      </c>
      <c r="E60" s="20">
        <v>0</v>
      </c>
      <c r="F60" s="20">
        <v>0</v>
      </c>
      <c r="G60" s="4"/>
      <c r="H60" s="4"/>
      <c r="I60" s="4"/>
      <c r="J60" s="4"/>
      <c r="K60" s="4"/>
      <c r="L60" s="19">
        <f t="shared" si="0"/>
        <v>0</v>
      </c>
      <c r="M60" s="4"/>
      <c r="N60" s="4"/>
      <c r="O60" s="4"/>
      <c r="P60" s="4"/>
      <c r="Q60" s="18"/>
    </row>
    <row r="61" spans="1:17" ht="12.75">
      <c r="A61" s="18" t="s">
        <v>344</v>
      </c>
      <c r="B61" s="2" t="s">
        <v>345</v>
      </c>
      <c r="C61" s="20">
        <v>3697</v>
      </c>
      <c r="D61" s="20">
        <v>25</v>
      </c>
      <c r="E61" s="20">
        <v>11</v>
      </c>
      <c r="F61" s="20">
        <v>0</v>
      </c>
      <c r="G61" s="20">
        <v>0</v>
      </c>
      <c r="H61" s="4"/>
      <c r="I61" s="4"/>
      <c r="J61" s="4"/>
      <c r="K61" s="4"/>
      <c r="L61" s="19">
        <f t="shared" si="0"/>
        <v>3733</v>
      </c>
      <c r="M61" s="4"/>
      <c r="N61" s="4"/>
      <c r="O61" s="4"/>
      <c r="P61" s="4"/>
      <c r="Q61" s="18"/>
    </row>
    <row r="62" spans="1:17" ht="12.75">
      <c r="A62" s="18" t="s">
        <v>346</v>
      </c>
      <c r="B62" s="2" t="s">
        <v>347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4"/>
      <c r="I62" s="4"/>
      <c r="J62" s="4"/>
      <c r="K62" s="4"/>
      <c r="L62" s="19">
        <f t="shared" si="0"/>
        <v>0</v>
      </c>
      <c r="M62" s="4"/>
      <c r="N62" s="4"/>
      <c r="O62" s="4"/>
      <c r="P62" s="4"/>
      <c r="Q62" s="18"/>
    </row>
    <row r="63" spans="1:1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5" ht="12.75">
      <c r="C65" s="5"/>
    </row>
    <row r="134" spans="1:17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54" spans="1:17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</sheetData>
  <sheetProtection/>
  <mergeCells count="9">
    <mergeCell ref="O3:P3"/>
    <mergeCell ref="C2:F2"/>
    <mergeCell ref="L2:P2"/>
    <mergeCell ref="G2:K2"/>
    <mergeCell ref="C3:D3"/>
    <mergeCell ref="H3:I3"/>
    <mergeCell ref="J3:K3"/>
    <mergeCell ref="M3:N3"/>
    <mergeCell ref="E3:F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zoomScale="80" zoomScaleNormal="8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7" sqref="D27"/>
    </sheetView>
  </sheetViews>
  <sheetFormatPr defaultColWidth="9.140625" defaultRowHeight="12.75"/>
  <cols>
    <col min="1" max="1" width="58.140625" style="0" customWidth="1"/>
    <col min="2" max="2" width="4.421875" style="0" bestFit="1" customWidth="1"/>
    <col min="3" max="3" width="31.00390625" style="0" bestFit="1" customWidth="1"/>
    <col min="4" max="7" width="15.8515625" style="0" bestFit="1" customWidth="1"/>
  </cols>
  <sheetData>
    <row r="1" spans="1:26" s="3" customFormat="1" ht="12.75">
      <c r="A1" s="15" t="s">
        <v>618</v>
      </c>
      <c r="B1" s="16"/>
      <c r="C1" s="16"/>
      <c r="D1" s="16"/>
      <c r="E1" s="16"/>
      <c r="F1" s="16"/>
      <c r="G1" s="16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5" ht="25.5" customHeight="1">
      <c r="A2" s="1"/>
      <c r="B2" s="1"/>
      <c r="C2" s="18" t="s">
        <v>270</v>
      </c>
      <c r="D2" s="55" t="s">
        <v>268</v>
      </c>
      <c r="E2" s="55"/>
      <c r="F2" s="55" t="s">
        <v>269</v>
      </c>
      <c r="G2" s="55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.75">
      <c r="A3" s="1"/>
      <c r="B3" s="1"/>
      <c r="C3" s="18" t="s">
        <v>273</v>
      </c>
      <c r="D3" s="18" t="s">
        <v>271</v>
      </c>
      <c r="E3" s="18" t="s">
        <v>272</v>
      </c>
      <c r="F3" s="18" t="s">
        <v>271</v>
      </c>
      <c r="G3" s="18" t="s">
        <v>272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6" ht="12.75">
      <c r="A4" s="1"/>
      <c r="B4" s="1"/>
      <c r="C4" s="2" t="s">
        <v>199</v>
      </c>
      <c r="D4" s="2" t="s">
        <v>274</v>
      </c>
      <c r="E4" s="2" t="s">
        <v>275</v>
      </c>
      <c r="F4" s="2" t="s">
        <v>276</v>
      </c>
      <c r="G4" s="2" t="s">
        <v>277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>
      <c r="A5" s="18" t="s">
        <v>348</v>
      </c>
      <c r="B5" s="2" t="s">
        <v>210</v>
      </c>
      <c r="C5" s="19">
        <f>SUM(D5:G5)</f>
        <v>9758673</v>
      </c>
      <c r="D5" s="19">
        <f>SUM(D6,D51)</f>
        <v>8261136</v>
      </c>
      <c r="E5" s="19">
        <f>SUM(E6,E51)</f>
        <v>129185</v>
      </c>
      <c r="F5" s="19">
        <f>SUM(F6,F51)</f>
        <v>1143372</v>
      </c>
      <c r="G5" s="19">
        <f>SUM(G6,G51)</f>
        <v>224980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>
      <c r="A6" s="18" t="s">
        <v>349</v>
      </c>
      <c r="B6" s="2" t="s">
        <v>211</v>
      </c>
      <c r="C6" s="19">
        <f aca="true" t="shared" si="0" ref="C6:C48">SUM(D6:G6)</f>
        <v>9078101</v>
      </c>
      <c r="D6" s="19">
        <f>SUM(D7:D8,D16,D23,D30,D31,D37:D38,D45,D48,D50)</f>
        <v>7577612</v>
      </c>
      <c r="E6" s="19">
        <f>SUM(E7:E8,E16,E23,E30,E31,E37:E38,E45,E48,E50)</f>
        <v>132137</v>
      </c>
      <c r="F6" s="19">
        <f>SUM(F7:F8,F16,F23,F30,F31,F37:F38,F45,F48,F50)</f>
        <v>1143372</v>
      </c>
      <c r="G6" s="19">
        <f>SUM(G7:G8,G16,G23,G30,G31,G37:G38,G45,G48,G50)</f>
        <v>224980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>
      <c r="A7" s="18" t="s">
        <v>350</v>
      </c>
      <c r="B7" s="2" t="s">
        <v>212</v>
      </c>
      <c r="C7" s="19">
        <f t="shared" si="0"/>
        <v>0</v>
      </c>
      <c r="D7" s="20">
        <v>0</v>
      </c>
      <c r="E7" s="20">
        <v>0</v>
      </c>
      <c r="F7" s="20">
        <v>0</v>
      </c>
      <c r="G7" s="20">
        <v>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>
      <c r="A8" s="18" t="s">
        <v>351</v>
      </c>
      <c r="B8" s="2" t="s">
        <v>214</v>
      </c>
      <c r="C8" s="19">
        <f t="shared" si="0"/>
        <v>2554</v>
      </c>
      <c r="D8" s="19">
        <f>SUM(D9:D11,D15)</f>
        <v>2189</v>
      </c>
      <c r="E8" s="19">
        <f>SUM(E9:E11,E15)</f>
        <v>365</v>
      </c>
      <c r="F8" s="19">
        <f>SUM(F9:F11,F15)</f>
        <v>0</v>
      </c>
      <c r="G8" s="19">
        <f>SUM(G9:G11,G15)</f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>
      <c r="A9" s="18" t="s">
        <v>352</v>
      </c>
      <c r="B9" s="2" t="s">
        <v>216</v>
      </c>
      <c r="C9" s="19">
        <f t="shared" si="0"/>
        <v>2554</v>
      </c>
      <c r="D9" s="23">
        <v>2189</v>
      </c>
      <c r="E9" s="20">
        <v>365</v>
      </c>
      <c r="F9" s="20">
        <v>0</v>
      </c>
      <c r="G9" s="20">
        <v>0</v>
      </c>
      <c r="H9" s="18"/>
      <c r="I9" s="18"/>
      <c r="J9" s="18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>
      <c r="A10" s="18" t="s">
        <v>353</v>
      </c>
      <c r="B10" s="2" t="s">
        <v>217</v>
      </c>
      <c r="C10" s="19">
        <f t="shared" si="0"/>
        <v>0</v>
      </c>
      <c r="D10" s="20">
        <v>0</v>
      </c>
      <c r="E10" s="20">
        <v>0</v>
      </c>
      <c r="F10" s="20">
        <v>0</v>
      </c>
      <c r="G10" s="20">
        <v>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>
      <c r="A11" s="18" t="s">
        <v>354</v>
      </c>
      <c r="B11" s="2" t="s">
        <v>218</v>
      </c>
      <c r="C11" s="19">
        <f t="shared" si="0"/>
        <v>0</v>
      </c>
      <c r="D11" s="19">
        <f>SUM(D12:D14)</f>
        <v>0</v>
      </c>
      <c r="E11" s="19">
        <f>SUM(E12:E14)</f>
        <v>0</v>
      </c>
      <c r="F11" s="19">
        <f>SUM(F12:F14)</f>
        <v>0</v>
      </c>
      <c r="G11" s="19">
        <f>SUM(G12:G14)</f>
        <v>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>
      <c r="A12" s="18" t="s">
        <v>355</v>
      </c>
      <c r="B12" s="2" t="s">
        <v>219</v>
      </c>
      <c r="C12" s="19">
        <f t="shared" si="0"/>
        <v>0</v>
      </c>
      <c r="D12" s="20">
        <v>0</v>
      </c>
      <c r="E12" s="20">
        <v>0</v>
      </c>
      <c r="F12" s="20">
        <v>0</v>
      </c>
      <c r="G12" s="20"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>
      <c r="A13" s="18" t="s">
        <v>356</v>
      </c>
      <c r="B13" s="2" t="s">
        <v>220</v>
      </c>
      <c r="C13" s="19">
        <f t="shared" si="0"/>
        <v>0</v>
      </c>
      <c r="D13" s="20">
        <v>0</v>
      </c>
      <c r="E13" s="20">
        <v>0</v>
      </c>
      <c r="F13" s="20">
        <v>0</v>
      </c>
      <c r="G13" s="20">
        <v>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>
      <c r="A14" s="18" t="s">
        <v>357</v>
      </c>
      <c r="B14" s="2" t="s">
        <v>221</v>
      </c>
      <c r="C14" s="19">
        <f t="shared" si="0"/>
        <v>0</v>
      </c>
      <c r="D14" s="20">
        <v>0</v>
      </c>
      <c r="E14" s="20">
        <v>0</v>
      </c>
      <c r="F14" s="20">
        <v>0</v>
      </c>
      <c r="G14" s="20">
        <v>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>
      <c r="A15" s="18" t="s">
        <v>358</v>
      </c>
      <c r="B15" s="2" t="s">
        <v>222</v>
      </c>
      <c r="C15" s="19">
        <f t="shared" si="0"/>
        <v>0</v>
      </c>
      <c r="D15" s="20">
        <v>0</v>
      </c>
      <c r="E15" s="20">
        <v>0</v>
      </c>
      <c r="F15" s="20">
        <v>0</v>
      </c>
      <c r="G15" s="20"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>
      <c r="A16" s="18" t="s">
        <v>359</v>
      </c>
      <c r="B16" s="2" t="s">
        <v>223</v>
      </c>
      <c r="C16" s="19">
        <f t="shared" si="0"/>
        <v>0</v>
      </c>
      <c r="D16" s="19">
        <f>SUM(D17,D21:D22)</f>
        <v>0</v>
      </c>
      <c r="E16" s="19">
        <f>SUM(E17,E21:E22)</f>
        <v>0</v>
      </c>
      <c r="F16" s="19">
        <f>SUM(F17,F21:F22)</f>
        <v>0</v>
      </c>
      <c r="G16" s="19">
        <f>SUM(G17,G21:G22)</f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>
      <c r="A17" s="18" t="s">
        <v>360</v>
      </c>
      <c r="B17" s="2" t="s">
        <v>224</v>
      </c>
      <c r="C17" s="19">
        <f t="shared" si="0"/>
        <v>0</v>
      </c>
      <c r="D17" s="19">
        <f>SUM(D18:D20)</f>
        <v>0</v>
      </c>
      <c r="E17" s="19">
        <f>SUM(E18:E20)</f>
        <v>0</v>
      </c>
      <c r="F17" s="19">
        <f>SUM(F18:F20)</f>
        <v>0</v>
      </c>
      <c r="G17" s="19">
        <f>SUM(G18:G20)</f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>
      <c r="A18" s="18" t="s">
        <v>361</v>
      </c>
      <c r="B18" s="2" t="s">
        <v>225</v>
      </c>
      <c r="C18" s="19">
        <f t="shared" si="0"/>
        <v>0</v>
      </c>
      <c r="D18" s="20">
        <v>0</v>
      </c>
      <c r="E18" s="20">
        <v>0</v>
      </c>
      <c r="F18" s="20">
        <v>0</v>
      </c>
      <c r="G18" s="20"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>
      <c r="A19" s="18" t="s">
        <v>362</v>
      </c>
      <c r="B19" s="2" t="s">
        <v>226</v>
      </c>
      <c r="C19" s="19">
        <f t="shared" si="0"/>
        <v>0</v>
      </c>
      <c r="D19" s="20">
        <v>0</v>
      </c>
      <c r="E19" s="20">
        <v>0</v>
      </c>
      <c r="F19" s="20">
        <v>0</v>
      </c>
      <c r="G19" s="20"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>
      <c r="A20" s="18" t="s">
        <v>363</v>
      </c>
      <c r="B20" s="2" t="s">
        <v>227</v>
      </c>
      <c r="C20" s="19">
        <f t="shared" si="0"/>
        <v>0</v>
      </c>
      <c r="D20" s="20">
        <v>0</v>
      </c>
      <c r="E20" s="20">
        <v>0</v>
      </c>
      <c r="F20" s="20">
        <v>0</v>
      </c>
      <c r="G20" s="20"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>
      <c r="A21" s="18" t="s">
        <v>364</v>
      </c>
      <c r="B21" s="2" t="s">
        <v>228</v>
      </c>
      <c r="C21" s="19">
        <f t="shared" si="0"/>
        <v>0</v>
      </c>
      <c r="D21" s="20">
        <v>0</v>
      </c>
      <c r="E21" s="20">
        <v>0</v>
      </c>
      <c r="F21" s="20">
        <v>0</v>
      </c>
      <c r="G21" s="20"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>
      <c r="A22" s="18" t="s">
        <v>365</v>
      </c>
      <c r="B22" s="2" t="s">
        <v>230</v>
      </c>
      <c r="C22" s="19">
        <f t="shared" si="0"/>
        <v>0</v>
      </c>
      <c r="D22" s="20">
        <v>0</v>
      </c>
      <c r="E22" s="20">
        <v>0</v>
      </c>
      <c r="F22" s="20">
        <v>0</v>
      </c>
      <c r="G22" s="20"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18" t="s">
        <v>366</v>
      </c>
      <c r="B23" s="2" t="s">
        <v>231</v>
      </c>
      <c r="C23" s="19">
        <f t="shared" si="0"/>
        <v>9031305</v>
      </c>
      <c r="D23" s="19">
        <f>SUM(D24,D28:D29)</f>
        <v>7531352</v>
      </c>
      <c r="E23" s="19">
        <f>SUM(E24,E28:E29)</f>
        <v>131772</v>
      </c>
      <c r="F23" s="19">
        <f>SUM(F24,F28:F29)</f>
        <v>1143219</v>
      </c>
      <c r="G23" s="19">
        <f>SUM(G24,G28:G29)</f>
        <v>224962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>
      <c r="A24" s="18" t="s">
        <v>367</v>
      </c>
      <c r="B24" s="2" t="s">
        <v>232</v>
      </c>
      <c r="C24" s="19">
        <f t="shared" si="0"/>
        <v>8991305</v>
      </c>
      <c r="D24" s="19">
        <f>SUM(D25:D27)</f>
        <v>7491352</v>
      </c>
      <c r="E24" s="19">
        <f>SUM(E25:E27)</f>
        <v>131772</v>
      </c>
      <c r="F24" s="19">
        <f>SUM(F25:F27)</f>
        <v>1143219</v>
      </c>
      <c r="G24" s="19">
        <f>SUM(G25:G27)</f>
        <v>224962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>
      <c r="A25" s="18" t="s">
        <v>368</v>
      </c>
      <c r="B25" s="2" t="s">
        <v>233</v>
      </c>
      <c r="C25" s="19">
        <f t="shared" si="0"/>
        <v>228459</v>
      </c>
      <c r="D25" s="20">
        <v>173443</v>
      </c>
      <c r="E25" s="20">
        <v>0</v>
      </c>
      <c r="F25" s="20">
        <v>55016</v>
      </c>
      <c r="G25" s="20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>
      <c r="A26" s="18" t="s">
        <v>369</v>
      </c>
      <c r="B26" s="2" t="s">
        <v>234</v>
      </c>
      <c r="C26" s="19">
        <f t="shared" si="0"/>
        <v>8486649</v>
      </c>
      <c r="D26" s="20">
        <v>7225684</v>
      </c>
      <c r="E26" s="20">
        <v>126936</v>
      </c>
      <c r="F26" s="20">
        <v>1033765</v>
      </c>
      <c r="G26" s="20">
        <v>100264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>
      <c r="A27" s="18" t="s">
        <v>370</v>
      </c>
      <c r="B27" s="2" t="s">
        <v>235</v>
      </c>
      <c r="C27" s="19">
        <f t="shared" si="0"/>
        <v>276197</v>
      </c>
      <c r="D27" s="20">
        <v>92225</v>
      </c>
      <c r="E27" s="20">
        <v>4836</v>
      </c>
      <c r="F27" s="20">
        <v>54438</v>
      </c>
      <c r="G27" s="20">
        <v>124698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>
      <c r="A28" s="18" t="s">
        <v>371</v>
      </c>
      <c r="B28" s="2" t="s">
        <v>236</v>
      </c>
      <c r="C28" s="19">
        <f t="shared" si="0"/>
        <v>0</v>
      </c>
      <c r="D28" s="20">
        <v>0</v>
      </c>
      <c r="E28" s="20">
        <v>0</v>
      </c>
      <c r="F28" s="20">
        <v>0</v>
      </c>
      <c r="G28" s="20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>
      <c r="A29" s="18" t="s">
        <v>372</v>
      </c>
      <c r="B29" s="2" t="s">
        <v>237</v>
      </c>
      <c r="C29" s="19">
        <f t="shared" si="0"/>
        <v>40000</v>
      </c>
      <c r="D29" s="20">
        <v>40000</v>
      </c>
      <c r="E29" s="20">
        <v>0</v>
      </c>
      <c r="F29" s="20">
        <v>0</v>
      </c>
      <c r="G29" s="20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>
      <c r="A30" s="18" t="s">
        <v>373</v>
      </c>
      <c r="B30" s="2" t="s">
        <v>238</v>
      </c>
      <c r="C30" s="19">
        <f t="shared" si="0"/>
        <v>0</v>
      </c>
      <c r="D30" s="20">
        <v>0</v>
      </c>
      <c r="E30" s="20">
        <v>0</v>
      </c>
      <c r="F30" s="20">
        <v>0</v>
      </c>
      <c r="G30" s="20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>
      <c r="A31" s="18" t="s">
        <v>374</v>
      </c>
      <c r="B31" s="2" t="s">
        <v>239</v>
      </c>
      <c r="C31" s="19">
        <f t="shared" si="0"/>
        <v>0</v>
      </c>
      <c r="D31" s="19">
        <f>SUM(D32:D36)</f>
        <v>0</v>
      </c>
      <c r="E31" s="19">
        <f>SUM(E32:E36)</f>
        <v>0</v>
      </c>
      <c r="F31" s="19">
        <f>SUM(F32:F36)</f>
        <v>0</v>
      </c>
      <c r="G31" s="19">
        <f>SUM(G32:G36)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>
      <c r="A32" s="18" t="s">
        <v>375</v>
      </c>
      <c r="B32" s="2" t="s">
        <v>240</v>
      </c>
      <c r="C32" s="19">
        <f t="shared" si="0"/>
        <v>0</v>
      </c>
      <c r="D32" s="20">
        <v>0</v>
      </c>
      <c r="E32" s="20">
        <v>0</v>
      </c>
      <c r="F32" s="20">
        <v>0</v>
      </c>
      <c r="G32" s="20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>
      <c r="A33" s="18" t="s">
        <v>376</v>
      </c>
      <c r="B33" s="2" t="s">
        <v>241</v>
      </c>
      <c r="C33" s="19">
        <f t="shared" si="0"/>
        <v>0</v>
      </c>
      <c r="D33" s="20">
        <v>0</v>
      </c>
      <c r="E33" s="20">
        <v>0</v>
      </c>
      <c r="F33" s="20">
        <v>0</v>
      </c>
      <c r="G33" s="20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>
      <c r="A34" s="18" t="s">
        <v>377</v>
      </c>
      <c r="B34" s="2" t="s">
        <v>242</v>
      </c>
      <c r="C34" s="19">
        <f t="shared" si="0"/>
        <v>0</v>
      </c>
      <c r="D34" s="20">
        <v>0</v>
      </c>
      <c r="E34" s="20">
        <v>0</v>
      </c>
      <c r="F34" s="20">
        <v>0</v>
      </c>
      <c r="G34" s="20"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>
      <c r="A35" s="18" t="s">
        <v>378</v>
      </c>
      <c r="B35" s="2" t="s">
        <v>243</v>
      </c>
      <c r="C35" s="19">
        <f t="shared" si="0"/>
        <v>0</v>
      </c>
      <c r="D35" s="20">
        <v>0</v>
      </c>
      <c r="E35" s="20">
        <v>0</v>
      </c>
      <c r="F35" s="20">
        <v>0</v>
      </c>
      <c r="G35" s="20"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>
      <c r="A36" s="18" t="s">
        <v>379</v>
      </c>
      <c r="B36" s="2" t="s">
        <v>244</v>
      </c>
      <c r="C36" s="19">
        <f t="shared" si="0"/>
        <v>0</v>
      </c>
      <c r="D36" s="20">
        <v>0</v>
      </c>
      <c r="E36" s="20">
        <v>0</v>
      </c>
      <c r="F36" s="20">
        <v>0</v>
      </c>
      <c r="G36" s="20">
        <v>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>
      <c r="A37" s="18" t="s">
        <v>380</v>
      </c>
      <c r="B37" s="2" t="s">
        <v>245</v>
      </c>
      <c r="C37" s="19">
        <f t="shared" si="0"/>
        <v>0</v>
      </c>
      <c r="D37" s="20">
        <v>0</v>
      </c>
      <c r="E37" s="20">
        <v>0</v>
      </c>
      <c r="F37" s="20">
        <v>0</v>
      </c>
      <c r="G37" s="20"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>
      <c r="A38" s="18" t="s">
        <v>381</v>
      </c>
      <c r="B38" s="2" t="s">
        <v>246</v>
      </c>
      <c r="C38" s="19">
        <f t="shared" si="0"/>
        <v>12638</v>
      </c>
      <c r="D38" s="19">
        <f>SUM(D39:D44)</f>
        <v>12638</v>
      </c>
      <c r="E38" s="19">
        <f>SUM(E39:E44)</f>
        <v>0</v>
      </c>
      <c r="F38" s="19">
        <f>SUM(F39:F44)</f>
        <v>0</v>
      </c>
      <c r="G38" s="19">
        <f>SUM(G39:G44)</f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>
      <c r="A39" s="18" t="s">
        <v>382</v>
      </c>
      <c r="B39" s="2" t="s">
        <v>247</v>
      </c>
      <c r="C39" s="19">
        <f t="shared" si="0"/>
        <v>0</v>
      </c>
      <c r="D39" s="20">
        <v>0</v>
      </c>
      <c r="E39" s="20">
        <v>0</v>
      </c>
      <c r="F39" s="20">
        <v>0</v>
      </c>
      <c r="G39" s="20"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>
      <c r="A40" s="18" t="s">
        <v>383</v>
      </c>
      <c r="B40" s="2" t="s">
        <v>248</v>
      </c>
      <c r="C40" s="19">
        <f t="shared" si="0"/>
        <v>0</v>
      </c>
      <c r="D40" s="20">
        <v>0</v>
      </c>
      <c r="E40" s="20">
        <v>0</v>
      </c>
      <c r="F40" s="20">
        <v>0</v>
      </c>
      <c r="G40" s="20"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>
      <c r="A41" s="18" t="s">
        <v>384</v>
      </c>
      <c r="B41" s="2" t="s">
        <v>249</v>
      </c>
      <c r="C41" s="19">
        <f t="shared" si="0"/>
        <v>0</v>
      </c>
      <c r="D41" s="20">
        <v>0</v>
      </c>
      <c r="E41" s="20">
        <v>0</v>
      </c>
      <c r="F41" s="20">
        <v>0</v>
      </c>
      <c r="G41" s="20"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>
      <c r="A42" s="18" t="s">
        <v>385</v>
      </c>
      <c r="B42" s="2" t="s">
        <v>250</v>
      </c>
      <c r="C42" s="19">
        <f t="shared" si="0"/>
        <v>0</v>
      </c>
      <c r="D42" s="20">
        <v>0</v>
      </c>
      <c r="E42" s="20">
        <v>0</v>
      </c>
      <c r="F42" s="20">
        <v>0</v>
      </c>
      <c r="G42" s="20">
        <v>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>
      <c r="A43" s="18" t="s">
        <v>386</v>
      </c>
      <c r="B43" s="2" t="s">
        <v>251</v>
      </c>
      <c r="C43" s="19">
        <f t="shared" si="0"/>
        <v>0</v>
      </c>
      <c r="D43" s="20">
        <v>0</v>
      </c>
      <c r="E43" s="20">
        <v>0</v>
      </c>
      <c r="F43" s="20">
        <v>0</v>
      </c>
      <c r="G43" s="20">
        <v>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>
      <c r="A44" s="18" t="s">
        <v>387</v>
      </c>
      <c r="B44" s="2" t="s">
        <v>252</v>
      </c>
      <c r="C44" s="19">
        <f t="shared" si="0"/>
        <v>12638</v>
      </c>
      <c r="D44" s="20">
        <v>12638</v>
      </c>
      <c r="E44" s="20">
        <v>0</v>
      </c>
      <c r="F44" s="20">
        <v>0</v>
      </c>
      <c r="G44" s="20">
        <v>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>
      <c r="A45" s="18" t="s">
        <v>388</v>
      </c>
      <c r="B45" s="2" t="s">
        <v>253</v>
      </c>
      <c r="C45" s="19">
        <f t="shared" si="0"/>
        <v>0</v>
      </c>
      <c r="D45" s="19">
        <f>SUM(D46:D47)</f>
        <v>0</v>
      </c>
      <c r="E45" s="19">
        <f>SUM(E46:E47)</f>
        <v>0</v>
      </c>
      <c r="F45" s="19">
        <f>SUM(F46:F47)</f>
        <v>0</v>
      </c>
      <c r="G45" s="19">
        <f>SUM(G46:G47)</f>
        <v>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>
      <c r="A46" s="18" t="s">
        <v>389</v>
      </c>
      <c r="B46" s="2" t="s">
        <v>254</v>
      </c>
      <c r="C46" s="19">
        <f t="shared" si="0"/>
        <v>0</v>
      </c>
      <c r="D46" s="20">
        <v>0</v>
      </c>
      <c r="E46" s="20">
        <v>0</v>
      </c>
      <c r="F46" s="20">
        <v>0</v>
      </c>
      <c r="G46" s="20"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>
      <c r="A47" s="18" t="s">
        <v>390</v>
      </c>
      <c r="B47" s="2" t="s">
        <v>255</v>
      </c>
      <c r="C47" s="19">
        <f t="shared" si="0"/>
        <v>0</v>
      </c>
      <c r="D47" s="20">
        <v>0</v>
      </c>
      <c r="E47" s="20">
        <v>0</v>
      </c>
      <c r="F47" s="20">
        <v>0</v>
      </c>
      <c r="G47" s="20"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>
      <c r="A48" s="18" t="s">
        <v>391</v>
      </c>
      <c r="B48" s="2" t="s">
        <v>256</v>
      </c>
      <c r="C48" s="19">
        <f t="shared" si="0"/>
        <v>31604</v>
      </c>
      <c r="D48" s="22">
        <v>31433</v>
      </c>
      <c r="E48" s="20">
        <v>0</v>
      </c>
      <c r="F48" s="20">
        <v>153</v>
      </c>
      <c r="G48" s="20">
        <v>18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>
      <c r="A49" s="18" t="s">
        <v>392</v>
      </c>
      <c r="B49" s="2" t="s">
        <v>257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>
      <c r="A50" s="18" t="s">
        <v>393</v>
      </c>
      <c r="B50" s="2" t="s">
        <v>258</v>
      </c>
      <c r="C50" s="19">
        <f aca="true" t="shared" si="1" ref="C50:C70">SUM(D50:G50)</f>
        <v>0</v>
      </c>
      <c r="D50" s="20">
        <v>0</v>
      </c>
      <c r="E50" s="20">
        <v>0</v>
      </c>
      <c r="F50" s="20">
        <v>0</v>
      </c>
      <c r="G50" s="20"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>
      <c r="A51" s="18" t="s">
        <v>394</v>
      </c>
      <c r="B51" s="2" t="s">
        <v>259</v>
      </c>
      <c r="C51" s="19">
        <f t="shared" si="1"/>
        <v>680572</v>
      </c>
      <c r="D51" s="19">
        <f>SUM(D52,D55,D56,D59,D67:D70)</f>
        <v>683524</v>
      </c>
      <c r="E51" s="19">
        <f>SUM(E52,E55,E56,E59,E67:E70)</f>
        <v>-2952</v>
      </c>
      <c r="F51" s="19">
        <f>SUM(F52,F55,F56,F59,F67:F70)</f>
        <v>0</v>
      </c>
      <c r="G51" s="19">
        <f>SUM(G52,G55,G56,G59,G67:G70)</f>
        <v>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>
      <c r="A52" s="18" t="s">
        <v>200</v>
      </c>
      <c r="B52" s="2" t="s">
        <v>260</v>
      </c>
      <c r="C52" s="19">
        <f t="shared" si="1"/>
        <v>560000</v>
      </c>
      <c r="D52" s="19">
        <f>SUM(D53:D54)</f>
        <v>560000</v>
      </c>
      <c r="E52" s="19">
        <f>SUM(E53:E54)</f>
        <v>0</v>
      </c>
      <c r="F52" s="19">
        <f>SUM(F53:F54)</f>
        <v>0</v>
      </c>
      <c r="G52" s="19">
        <f>SUM(G53:G54)</f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>
      <c r="A53" s="18" t="s">
        <v>395</v>
      </c>
      <c r="B53" s="2" t="s">
        <v>261</v>
      </c>
      <c r="C53" s="19">
        <f t="shared" si="1"/>
        <v>560000</v>
      </c>
      <c r="D53" s="20">
        <v>560000</v>
      </c>
      <c r="E53" s="20">
        <v>0</v>
      </c>
      <c r="F53" s="20">
        <v>0</v>
      </c>
      <c r="G53" s="20">
        <v>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>
      <c r="A54" s="18" t="s">
        <v>396</v>
      </c>
      <c r="B54" s="2" t="s">
        <v>262</v>
      </c>
      <c r="C54" s="19">
        <f t="shared" si="1"/>
        <v>0</v>
      </c>
      <c r="D54" s="20">
        <v>0</v>
      </c>
      <c r="E54" s="20">
        <v>0</v>
      </c>
      <c r="F54" s="20">
        <v>0</v>
      </c>
      <c r="G54" s="20"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>
      <c r="A55" s="18" t="s">
        <v>215</v>
      </c>
      <c r="B55" s="2" t="s">
        <v>263</v>
      </c>
      <c r="C55" s="19">
        <f t="shared" si="1"/>
        <v>0</v>
      </c>
      <c r="D55" s="20">
        <v>0</v>
      </c>
      <c r="E55" s="20">
        <v>0</v>
      </c>
      <c r="F55" s="20">
        <v>0</v>
      </c>
      <c r="G55" s="20"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>
      <c r="A56" s="18" t="s">
        <v>397</v>
      </c>
      <c r="B56" s="2" t="s">
        <v>264</v>
      </c>
      <c r="C56" s="19">
        <f t="shared" si="1"/>
        <v>0</v>
      </c>
      <c r="D56" s="19">
        <f>SUM(D57:D58)</f>
        <v>0</v>
      </c>
      <c r="E56" s="19">
        <f>SUM(E57:E58)</f>
        <v>0</v>
      </c>
      <c r="F56" s="19">
        <f>SUM(F57:F58)</f>
        <v>0</v>
      </c>
      <c r="G56" s="19">
        <f>SUM(G57:G58)</f>
        <v>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>
      <c r="A57" s="18" t="s">
        <v>398</v>
      </c>
      <c r="B57" s="2" t="s">
        <v>339</v>
      </c>
      <c r="C57" s="19">
        <f t="shared" si="1"/>
        <v>0</v>
      </c>
      <c r="D57" s="20">
        <v>0</v>
      </c>
      <c r="E57" s="20">
        <v>0</v>
      </c>
      <c r="F57" s="20">
        <v>0</v>
      </c>
      <c r="G57" s="20"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>
      <c r="A58" s="18" t="s">
        <v>399</v>
      </c>
      <c r="B58" s="2" t="s">
        <v>341</v>
      </c>
      <c r="C58" s="19">
        <f t="shared" si="1"/>
        <v>0</v>
      </c>
      <c r="D58" s="20">
        <v>0</v>
      </c>
      <c r="E58" s="20">
        <v>0</v>
      </c>
      <c r="F58" s="20">
        <v>0</v>
      </c>
      <c r="G58" s="20"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>
      <c r="A59" s="18" t="s">
        <v>400</v>
      </c>
      <c r="B59" s="2" t="s">
        <v>343</v>
      </c>
      <c r="C59" s="19">
        <f t="shared" si="1"/>
        <v>-2576</v>
      </c>
      <c r="D59" s="19">
        <f>SUM(D60:D66)</f>
        <v>376</v>
      </c>
      <c r="E59" s="19">
        <f>SUM(E60:E66)</f>
        <v>-2952</v>
      </c>
      <c r="F59" s="19">
        <f>SUM(F60:F66)</f>
        <v>0</v>
      </c>
      <c r="G59" s="19">
        <f>SUM(G60:G66)</f>
        <v>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>
      <c r="A60" s="18" t="s">
        <v>401</v>
      </c>
      <c r="B60" s="2" t="s">
        <v>345</v>
      </c>
      <c r="C60" s="19">
        <f t="shared" si="1"/>
        <v>0</v>
      </c>
      <c r="D60" s="20">
        <v>0</v>
      </c>
      <c r="E60" s="20">
        <v>0</v>
      </c>
      <c r="F60" s="20">
        <v>0</v>
      </c>
      <c r="G60" s="20"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>
      <c r="A61" s="18" t="s">
        <v>402</v>
      </c>
      <c r="B61" s="2" t="s">
        <v>347</v>
      </c>
      <c r="C61" s="19">
        <f t="shared" si="1"/>
        <v>0</v>
      </c>
      <c r="D61" s="20">
        <v>0</v>
      </c>
      <c r="E61" s="20">
        <v>0</v>
      </c>
      <c r="F61" s="20">
        <v>0</v>
      </c>
      <c r="G61" s="20"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>
      <c r="A62" s="18" t="s">
        <v>403</v>
      </c>
      <c r="B62" s="2" t="s">
        <v>404</v>
      </c>
      <c r="C62" s="19">
        <f t="shared" si="1"/>
        <v>0</v>
      </c>
      <c r="D62" s="20">
        <v>0</v>
      </c>
      <c r="E62" s="20">
        <v>0</v>
      </c>
      <c r="F62" s="20">
        <v>0</v>
      </c>
      <c r="G62" s="20"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>
      <c r="A63" s="18" t="s">
        <v>405</v>
      </c>
      <c r="B63" s="2" t="s">
        <v>406</v>
      </c>
      <c r="C63" s="19">
        <f t="shared" si="1"/>
        <v>0</v>
      </c>
      <c r="D63" s="20">
        <v>0</v>
      </c>
      <c r="E63" s="20">
        <v>0</v>
      </c>
      <c r="F63" s="20">
        <v>0</v>
      </c>
      <c r="G63" s="20">
        <v>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>
      <c r="A64" s="18" t="s">
        <v>407</v>
      </c>
      <c r="B64" s="2" t="s">
        <v>408</v>
      </c>
      <c r="C64" s="19">
        <f t="shared" si="1"/>
        <v>0</v>
      </c>
      <c r="D64" s="20">
        <v>0</v>
      </c>
      <c r="E64" s="20">
        <v>0</v>
      </c>
      <c r="F64" s="20">
        <v>0</v>
      </c>
      <c r="G64" s="20">
        <v>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>
      <c r="A65" s="18" t="s">
        <v>409</v>
      </c>
      <c r="B65" s="2" t="s">
        <v>410</v>
      </c>
      <c r="C65" s="19">
        <f t="shared" si="1"/>
        <v>0</v>
      </c>
      <c r="D65" s="20">
        <v>0</v>
      </c>
      <c r="E65" s="20">
        <v>0</v>
      </c>
      <c r="F65" s="20">
        <v>0</v>
      </c>
      <c r="G65" s="20">
        <v>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>
      <c r="A66" s="18" t="s">
        <v>411</v>
      </c>
      <c r="B66" s="2" t="s">
        <v>412</v>
      </c>
      <c r="C66" s="19">
        <f t="shared" si="1"/>
        <v>-2576</v>
      </c>
      <c r="D66" s="20">
        <v>376</v>
      </c>
      <c r="E66" s="20">
        <v>-2952</v>
      </c>
      <c r="F66" s="20">
        <v>0</v>
      </c>
      <c r="G66" s="20">
        <v>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>
      <c r="A67" s="18" t="s">
        <v>413</v>
      </c>
      <c r="B67" s="2" t="s">
        <v>414</v>
      </c>
      <c r="C67" s="19">
        <f t="shared" si="1"/>
        <v>4501</v>
      </c>
      <c r="D67" s="20">
        <v>4501</v>
      </c>
      <c r="E67" s="20">
        <v>0</v>
      </c>
      <c r="F67" s="20">
        <v>0</v>
      </c>
      <c r="G67" s="20">
        <v>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>
      <c r="A68" s="18" t="s">
        <v>415</v>
      </c>
      <c r="B68" s="2" t="s">
        <v>416</v>
      </c>
      <c r="C68" s="19">
        <f t="shared" si="1"/>
        <v>74403</v>
      </c>
      <c r="D68" s="20">
        <v>74403</v>
      </c>
      <c r="E68" s="20">
        <v>0</v>
      </c>
      <c r="F68" s="20">
        <v>0</v>
      </c>
      <c r="G68" s="20"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>
      <c r="A69" s="18" t="s">
        <v>213</v>
      </c>
      <c r="B69" s="2" t="s">
        <v>417</v>
      </c>
      <c r="C69" s="19">
        <f t="shared" si="1"/>
        <v>0</v>
      </c>
      <c r="D69" s="20">
        <v>0</v>
      </c>
      <c r="E69" s="20">
        <v>0</v>
      </c>
      <c r="F69" s="20">
        <v>0</v>
      </c>
      <c r="G69" s="20">
        <v>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>
      <c r="A70" s="18" t="s">
        <v>418</v>
      </c>
      <c r="B70" s="2" t="s">
        <v>419</v>
      </c>
      <c r="C70" s="19">
        <f t="shared" si="1"/>
        <v>44244</v>
      </c>
      <c r="D70" s="22">
        <v>44244</v>
      </c>
      <c r="E70" s="20">
        <v>0</v>
      </c>
      <c r="F70" s="20">
        <v>0</v>
      </c>
      <c r="G70" s="20"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</sheetData>
  <sheetProtection/>
  <mergeCells count="2">
    <mergeCell ref="D2:E2"/>
    <mergeCell ref="F2:G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"/>
  <sheetViews>
    <sheetView zoomScale="80" zoomScaleNormal="80" zoomScalePageLayoutView="0" workbookViewId="0" topLeftCell="A1">
      <selection activeCell="C79" sqref="C79"/>
    </sheetView>
  </sheetViews>
  <sheetFormatPr defaultColWidth="9.140625" defaultRowHeight="12.75"/>
  <cols>
    <col min="1" max="1" width="58.8515625" style="0" customWidth="1"/>
    <col min="3" max="3" width="16.00390625" style="0" bestFit="1" customWidth="1"/>
  </cols>
  <sheetData>
    <row r="1" spans="1:3" s="3" customFormat="1" ht="12.75">
      <c r="A1" s="15" t="s">
        <v>619</v>
      </c>
      <c r="B1" s="16"/>
      <c r="C1" s="16"/>
    </row>
    <row r="2" spans="1:4" ht="12.75">
      <c r="A2" s="1"/>
      <c r="B2" s="1"/>
      <c r="C2" s="2" t="s">
        <v>199</v>
      </c>
      <c r="D2" s="18"/>
    </row>
    <row r="3" spans="1:4" ht="12.75">
      <c r="A3" s="18" t="s">
        <v>420</v>
      </c>
      <c r="B3" s="2" t="s">
        <v>210</v>
      </c>
      <c r="C3" s="19">
        <f>SUM(C4,C13,C20,C21,C26,C39,C46,C52,C59,C60,C61,C62,C63,C64)</f>
        <v>88311</v>
      </c>
      <c r="D3" s="18"/>
    </row>
    <row r="4" spans="1:4" ht="12.75">
      <c r="A4" s="18" t="s">
        <v>421</v>
      </c>
      <c r="B4" s="2" t="s">
        <v>211</v>
      </c>
      <c r="C4" s="19">
        <f>SUM(C5:C12)</f>
        <v>87965</v>
      </c>
      <c r="D4" s="18"/>
    </row>
    <row r="5" spans="1:4" ht="12.75">
      <c r="A5" s="18" t="s">
        <v>422</v>
      </c>
      <c r="B5" s="2" t="s">
        <v>212</v>
      </c>
      <c r="C5" s="20">
        <v>238</v>
      </c>
      <c r="D5" s="18"/>
    </row>
    <row r="6" spans="1:4" ht="12.75">
      <c r="A6" s="18" t="s">
        <v>423</v>
      </c>
      <c r="B6" s="2" t="s">
        <v>214</v>
      </c>
      <c r="C6" s="20">
        <v>6087</v>
      </c>
      <c r="D6" s="18"/>
    </row>
    <row r="7" spans="1:4" ht="12.75">
      <c r="A7" s="18" t="s">
        <v>424</v>
      </c>
      <c r="B7" s="2" t="s">
        <v>216</v>
      </c>
      <c r="C7" s="20">
        <v>0</v>
      </c>
      <c r="D7" s="18"/>
    </row>
    <row r="8" spans="1:4" ht="12.75">
      <c r="A8" s="18" t="s">
        <v>425</v>
      </c>
      <c r="B8" s="2" t="s">
        <v>217</v>
      </c>
      <c r="C8" s="20">
        <v>0</v>
      </c>
      <c r="D8" s="18"/>
    </row>
    <row r="9" spans="1:4" ht="12.75">
      <c r="A9" s="18" t="s">
        <v>426</v>
      </c>
      <c r="B9" s="2" t="s">
        <v>218</v>
      </c>
      <c r="C9" s="20">
        <v>74797</v>
      </c>
      <c r="D9" s="18"/>
    </row>
    <row r="10" spans="1:4" ht="12.75">
      <c r="A10" s="18" t="s">
        <v>427</v>
      </c>
      <c r="B10" s="2" t="s">
        <v>219</v>
      </c>
      <c r="C10" s="20">
        <v>6827</v>
      </c>
      <c r="D10" s="18"/>
    </row>
    <row r="11" spans="1:4" ht="12.75">
      <c r="A11" s="18" t="s">
        <v>428</v>
      </c>
      <c r="B11" s="2" t="s">
        <v>220</v>
      </c>
      <c r="C11" s="20">
        <v>0</v>
      </c>
      <c r="D11" s="18"/>
    </row>
    <row r="12" spans="1:4" ht="12.75">
      <c r="A12" s="18" t="s">
        <v>429</v>
      </c>
      <c r="B12" s="2" t="s">
        <v>221</v>
      </c>
      <c r="C12" s="20">
        <v>16</v>
      </c>
      <c r="D12" s="18"/>
    </row>
    <row r="13" spans="1:4" ht="12.75">
      <c r="A13" s="18" t="s">
        <v>430</v>
      </c>
      <c r="B13" s="2" t="s">
        <v>222</v>
      </c>
      <c r="C13" s="19">
        <f>SUM(C14:C19)</f>
        <v>-57072</v>
      </c>
      <c r="D13" s="18"/>
    </row>
    <row r="14" spans="1:4" ht="12.75">
      <c r="A14" s="18" t="s">
        <v>431</v>
      </c>
      <c r="B14" s="2" t="s">
        <v>223</v>
      </c>
      <c r="C14" s="20">
        <v>0</v>
      </c>
      <c r="D14" s="18"/>
    </row>
    <row r="15" spans="1:4" ht="12.75">
      <c r="A15" s="18" t="s">
        <v>432</v>
      </c>
      <c r="B15" s="2" t="s">
        <v>224</v>
      </c>
      <c r="C15" s="20">
        <v>0</v>
      </c>
      <c r="D15" s="18"/>
    </row>
    <row r="16" spans="1:4" ht="12.75">
      <c r="A16" s="18" t="s">
        <v>433</v>
      </c>
      <c r="B16" s="2" t="s">
        <v>225</v>
      </c>
      <c r="C16" s="20">
        <v>0</v>
      </c>
      <c r="D16" s="18"/>
    </row>
    <row r="17" spans="1:4" ht="12.75">
      <c r="A17" s="18" t="s">
        <v>434</v>
      </c>
      <c r="B17" s="2" t="s">
        <v>226</v>
      </c>
      <c r="C17" s="20">
        <v>-57072</v>
      </c>
      <c r="D17" s="18"/>
    </row>
    <row r="18" spans="1:4" ht="12.75">
      <c r="A18" s="18" t="s">
        <v>435</v>
      </c>
      <c r="B18" s="2" t="s">
        <v>227</v>
      </c>
      <c r="C18" s="20">
        <v>0</v>
      </c>
      <c r="D18" s="18"/>
    </row>
    <row r="19" spans="1:4" ht="12.75">
      <c r="A19" s="18" t="s">
        <v>436</v>
      </c>
      <c r="B19" s="2" t="s">
        <v>228</v>
      </c>
      <c r="C19" s="20">
        <v>0</v>
      </c>
      <c r="D19" s="18"/>
    </row>
    <row r="20" spans="1:4" ht="12.75">
      <c r="A20" s="18" t="s">
        <v>437</v>
      </c>
      <c r="B20" s="2" t="s">
        <v>230</v>
      </c>
      <c r="C20" s="20">
        <v>0</v>
      </c>
      <c r="D20" s="18"/>
    </row>
    <row r="21" spans="1:4" ht="12.75">
      <c r="A21" s="18" t="s">
        <v>438</v>
      </c>
      <c r="B21" s="2" t="s">
        <v>231</v>
      </c>
      <c r="C21" s="19">
        <f>SUM(C22:C25)</f>
        <v>0</v>
      </c>
      <c r="D21" s="18"/>
    </row>
    <row r="22" spans="1:4" ht="12.75">
      <c r="A22" s="18" t="s">
        <v>439</v>
      </c>
      <c r="B22" s="2" t="s">
        <v>232</v>
      </c>
      <c r="C22" s="20">
        <v>0</v>
      </c>
      <c r="D22" s="18"/>
    </row>
    <row r="23" spans="1:4" ht="12.75">
      <c r="A23" s="18" t="s">
        <v>440</v>
      </c>
      <c r="B23" s="2" t="s">
        <v>233</v>
      </c>
      <c r="C23" s="20">
        <v>0</v>
      </c>
      <c r="D23" s="18"/>
    </row>
    <row r="24" spans="1:4" ht="12.75">
      <c r="A24" s="18" t="s">
        <v>441</v>
      </c>
      <c r="B24" s="2" t="s">
        <v>234</v>
      </c>
      <c r="C24" s="20">
        <v>0</v>
      </c>
      <c r="D24" s="18"/>
    </row>
    <row r="25" spans="1:4" ht="12.75">
      <c r="A25" s="18" t="s">
        <v>442</v>
      </c>
      <c r="B25" s="2" t="s">
        <v>235</v>
      </c>
      <c r="C25" s="20">
        <v>0</v>
      </c>
      <c r="D25" s="18"/>
    </row>
    <row r="26" spans="1:4" ht="12.75">
      <c r="A26" s="18" t="s">
        <v>443</v>
      </c>
      <c r="B26" s="2" t="s">
        <v>236</v>
      </c>
      <c r="C26" s="19">
        <f>SUM(C27,C31:C38)</f>
        <v>54436</v>
      </c>
      <c r="D26" s="18"/>
    </row>
    <row r="27" spans="1:4" ht="12.75">
      <c r="A27" s="18" t="s">
        <v>444</v>
      </c>
      <c r="B27" s="2" t="s">
        <v>237</v>
      </c>
      <c r="C27" s="19">
        <f>SUM(C28:C30)</f>
        <v>36933</v>
      </c>
      <c r="D27" s="18"/>
    </row>
    <row r="28" spans="1:4" ht="12.75">
      <c r="A28" s="18" t="s">
        <v>445</v>
      </c>
      <c r="B28" s="2" t="s">
        <v>238</v>
      </c>
      <c r="C28" s="20">
        <v>0</v>
      </c>
      <c r="D28" s="18"/>
    </row>
    <row r="29" spans="1:4" ht="12.75">
      <c r="A29" s="18" t="s">
        <v>446</v>
      </c>
      <c r="B29" s="2" t="s">
        <v>239</v>
      </c>
      <c r="C29" s="20">
        <v>36933</v>
      </c>
      <c r="D29" s="18"/>
    </row>
    <row r="30" spans="1:4" ht="12.75">
      <c r="A30" s="18" t="s">
        <v>447</v>
      </c>
      <c r="B30" s="2" t="s">
        <v>240</v>
      </c>
      <c r="C30" s="20">
        <v>0</v>
      </c>
      <c r="D30" s="18"/>
    </row>
    <row r="31" spans="1:4" ht="12.75">
      <c r="A31" s="18" t="s">
        <v>448</v>
      </c>
      <c r="B31" s="2" t="s">
        <v>241</v>
      </c>
      <c r="C31" s="20">
        <v>0</v>
      </c>
      <c r="D31" s="18"/>
    </row>
    <row r="32" spans="1:4" ht="12.75">
      <c r="A32" s="18" t="s">
        <v>449</v>
      </c>
      <c r="B32" s="2" t="s">
        <v>242</v>
      </c>
      <c r="C32" s="20">
        <v>188</v>
      </c>
      <c r="D32" s="18"/>
    </row>
    <row r="33" spans="1:4" ht="12.75">
      <c r="A33" s="18" t="s">
        <v>450</v>
      </c>
      <c r="B33" s="2" t="s">
        <v>243</v>
      </c>
      <c r="C33" s="20">
        <v>0</v>
      </c>
      <c r="D33" s="18"/>
    </row>
    <row r="34" spans="1:4" ht="12.75">
      <c r="A34" s="18" t="s">
        <v>451</v>
      </c>
      <c r="B34" s="2" t="s">
        <v>244</v>
      </c>
      <c r="C34" s="20">
        <v>0</v>
      </c>
      <c r="D34" s="18"/>
    </row>
    <row r="35" spans="1:4" ht="12.75">
      <c r="A35" s="18" t="s">
        <v>452</v>
      </c>
      <c r="B35" s="2" t="s">
        <v>245</v>
      </c>
      <c r="C35" s="20">
        <v>1367</v>
      </c>
      <c r="D35" s="18"/>
    </row>
    <row r="36" spans="1:4" ht="12.75">
      <c r="A36" s="18" t="s">
        <v>453</v>
      </c>
      <c r="B36" s="2" t="s">
        <v>246</v>
      </c>
      <c r="C36" s="20">
        <v>0</v>
      </c>
      <c r="D36" s="18"/>
    </row>
    <row r="37" spans="1:4" ht="12.75">
      <c r="A37" s="18" t="s">
        <v>454</v>
      </c>
      <c r="B37" s="2" t="s">
        <v>247</v>
      </c>
      <c r="C37" s="20">
        <v>0</v>
      </c>
      <c r="D37" s="18"/>
    </row>
    <row r="38" spans="1:4" ht="12.75">
      <c r="A38" s="18" t="s">
        <v>455</v>
      </c>
      <c r="B38" s="2" t="s">
        <v>248</v>
      </c>
      <c r="C38" s="20">
        <v>15948</v>
      </c>
      <c r="D38" s="18"/>
    </row>
    <row r="39" spans="1:4" ht="12.75">
      <c r="A39" s="18" t="s">
        <v>456</v>
      </c>
      <c r="B39" s="2" t="s">
        <v>249</v>
      </c>
      <c r="C39" s="19">
        <f>SUM(C40:C45)</f>
        <v>-18137</v>
      </c>
      <c r="D39" s="18"/>
    </row>
    <row r="40" spans="1:4" ht="12.75">
      <c r="A40" s="18" t="s">
        <v>457</v>
      </c>
      <c r="B40" s="2" t="s">
        <v>250</v>
      </c>
      <c r="C40" s="20">
        <v>-8758</v>
      </c>
      <c r="D40" s="18"/>
    </row>
    <row r="41" spans="1:4" ht="12.75">
      <c r="A41" s="18" t="s">
        <v>458</v>
      </c>
      <c r="B41" s="2" t="s">
        <v>251</v>
      </c>
      <c r="C41" s="20">
        <v>0</v>
      </c>
      <c r="D41" s="18"/>
    </row>
    <row r="42" spans="1:4" ht="12.75">
      <c r="A42" s="18" t="s">
        <v>459</v>
      </c>
      <c r="B42" s="2" t="s">
        <v>252</v>
      </c>
      <c r="C42" s="20">
        <v>-3534</v>
      </c>
      <c r="D42" s="18"/>
    </row>
    <row r="43" spans="1:4" ht="12.75">
      <c r="A43" s="18" t="s">
        <v>460</v>
      </c>
      <c r="B43" s="2" t="s">
        <v>253</v>
      </c>
      <c r="C43" s="20">
        <v>-47</v>
      </c>
      <c r="D43" s="18"/>
    </row>
    <row r="44" spans="1:4" ht="12.75">
      <c r="A44" s="18" t="s">
        <v>461</v>
      </c>
      <c r="B44" s="2" t="s">
        <v>254</v>
      </c>
      <c r="C44" s="20">
        <v>0</v>
      </c>
      <c r="D44" s="18"/>
    </row>
    <row r="45" spans="1:4" ht="12.75">
      <c r="A45" s="18" t="s">
        <v>462</v>
      </c>
      <c r="B45" s="2" t="s">
        <v>255</v>
      </c>
      <c r="C45" s="20">
        <v>-5798</v>
      </c>
      <c r="D45" s="18"/>
    </row>
    <row r="46" spans="1:4" ht="12.75">
      <c r="A46" s="18" t="s">
        <v>463</v>
      </c>
      <c r="B46" s="2" t="s">
        <v>256</v>
      </c>
      <c r="C46" s="19">
        <f>SUM(C47:C51)</f>
        <v>0</v>
      </c>
      <c r="D46" s="18"/>
    </row>
    <row r="47" spans="1:4" ht="12.75">
      <c r="A47" s="18" t="s">
        <v>464</v>
      </c>
      <c r="B47" s="2" t="s">
        <v>257</v>
      </c>
      <c r="C47" s="20">
        <v>0</v>
      </c>
      <c r="D47" s="18"/>
    </row>
    <row r="48" spans="1:4" ht="12.75">
      <c r="A48" s="18" t="s">
        <v>465</v>
      </c>
      <c r="B48" s="2" t="s">
        <v>258</v>
      </c>
      <c r="C48" s="20">
        <v>0</v>
      </c>
      <c r="D48" s="18"/>
    </row>
    <row r="49" spans="1:4" ht="12.75">
      <c r="A49" s="18" t="s">
        <v>466</v>
      </c>
      <c r="B49" s="2" t="s">
        <v>259</v>
      </c>
      <c r="C49" s="20">
        <v>0</v>
      </c>
      <c r="D49" s="18"/>
    </row>
    <row r="50" spans="1:4" ht="12.75">
      <c r="A50" s="18" t="s">
        <v>467</v>
      </c>
      <c r="B50" s="2" t="s">
        <v>260</v>
      </c>
      <c r="C50" s="20">
        <v>0</v>
      </c>
      <c r="D50" s="18"/>
    </row>
    <row r="51" spans="1:4" ht="12.75">
      <c r="A51" s="18" t="s">
        <v>468</v>
      </c>
      <c r="B51" s="2" t="s">
        <v>261</v>
      </c>
      <c r="C51" s="20">
        <v>0</v>
      </c>
      <c r="D51" s="18"/>
    </row>
    <row r="52" spans="1:4" ht="12.75">
      <c r="A52" s="18" t="s">
        <v>469</v>
      </c>
      <c r="B52" s="2" t="s">
        <v>262</v>
      </c>
      <c r="C52" s="19">
        <f>SUM(C53:C58)</f>
        <v>-2193</v>
      </c>
      <c r="D52" s="18"/>
    </row>
    <row r="53" spans="1:4" ht="12.75">
      <c r="A53" s="18" t="s">
        <v>470</v>
      </c>
      <c r="B53" s="2" t="s">
        <v>263</v>
      </c>
      <c r="C53" s="20">
        <v>0</v>
      </c>
      <c r="D53" s="18"/>
    </row>
    <row r="54" spans="1:4" ht="12.75">
      <c r="A54" s="18" t="s">
        <v>471</v>
      </c>
      <c r="B54" s="2" t="s">
        <v>264</v>
      </c>
      <c r="C54" s="20">
        <v>143</v>
      </c>
      <c r="D54" s="18"/>
    </row>
    <row r="55" spans="1:4" ht="12.75">
      <c r="A55" s="18" t="s">
        <v>472</v>
      </c>
      <c r="B55" s="2" t="s">
        <v>339</v>
      </c>
      <c r="C55" s="22">
        <v>-2336</v>
      </c>
      <c r="D55" s="18"/>
    </row>
    <row r="56" spans="1:4" ht="12.75">
      <c r="A56" s="18" t="s">
        <v>473</v>
      </c>
      <c r="B56" s="2" t="s">
        <v>341</v>
      </c>
      <c r="C56" s="20">
        <v>0</v>
      </c>
      <c r="D56" s="18"/>
    </row>
    <row r="57" spans="1:4" ht="12.75">
      <c r="A57" s="18" t="s">
        <v>474</v>
      </c>
      <c r="B57" s="2" t="s">
        <v>343</v>
      </c>
      <c r="C57" s="20">
        <v>0</v>
      </c>
      <c r="D57" s="18"/>
    </row>
    <row r="58" spans="1:4" ht="12.75">
      <c r="A58" s="18" t="s">
        <v>475</v>
      </c>
      <c r="B58" s="2" t="s">
        <v>345</v>
      </c>
      <c r="C58" s="20">
        <v>0</v>
      </c>
      <c r="D58" s="18"/>
    </row>
    <row r="59" spans="1:4" ht="12.75">
      <c r="A59" s="18" t="s">
        <v>476</v>
      </c>
      <c r="B59" s="2" t="s">
        <v>347</v>
      </c>
      <c r="C59" s="20">
        <v>0</v>
      </c>
      <c r="D59" s="18"/>
    </row>
    <row r="60" spans="1:4" ht="12.75">
      <c r="A60" s="18" t="s">
        <v>477</v>
      </c>
      <c r="B60" s="2" t="s">
        <v>404</v>
      </c>
      <c r="C60" s="20">
        <v>0</v>
      </c>
      <c r="D60" s="18"/>
    </row>
    <row r="61" spans="1:4" ht="12.75">
      <c r="A61" s="18" t="s">
        <v>478</v>
      </c>
      <c r="B61" s="2" t="s">
        <v>406</v>
      </c>
      <c r="C61" s="20">
        <v>23944</v>
      </c>
      <c r="D61" s="18"/>
    </row>
    <row r="62" spans="1:4" ht="12.75">
      <c r="A62" s="18" t="s">
        <v>479</v>
      </c>
      <c r="B62" s="2" t="s">
        <v>408</v>
      </c>
      <c r="C62" s="20">
        <v>0</v>
      </c>
      <c r="D62" s="18"/>
    </row>
    <row r="63" spans="1:4" ht="12.75">
      <c r="A63" s="18" t="s">
        <v>480</v>
      </c>
      <c r="B63" s="2" t="s">
        <v>410</v>
      </c>
      <c r="C63" s="20">
        <v>2</v>
      </c>
      <c r="D63" s="18"/>
    </row>
    <row r="64" spans="1:4" ht="12.75">
      <c r="A64" s="18" t="s">
        <v>481</v>
      </c>
      <c r="B64" s="2" t="s">
        <v>412</v>
      </c>
      <c r="C64" s="20">
        <v>-634</v>
      </c>
      <c r="D64" s="18"/>
    </row>
    <row r="65" spans="1:4" ht="12.75">
      <c r="A65" s="18" t="s">
        <v>482</v>
      </c>
      <c r="B65" s="2" t="s">
        <v>414</v>
      </c>
      <c r="C65" s="19">
        <f>SUM(C66,C73)</f>
        <v>-43845</v>
      </c>
      <c r="D65" s="18"/>
    </row>
    <row r="66" spans="1:4" ht="12.75">
      <c r="A66" s="18" t="s">
        <v>483</v>
      </c>
      <c r="B66" s="2" t="s">
        <v>416</v>
      </c>
      <c r="C66" s="19">
        <f>SUM(C67:C72)</f>
        <v>-5650</v>
      </c>
      <c r="D66" s="18"/>
    </row>
    <row r="67" spans="1:4" ht="12.75">
      <c r="A67" s="18" t="s">
        <v>484</v>
      </c>
      <c r="B67" s="2" t="s">
        <v>417</v>
      </c>
      <c r="C67" s="20">
        <v>-4181</v>
      </c>
      <c r="D67" s="18"/>
    </row>
    <row r="68" spans="1:4" ht="12.75">
      <c r="A68" s="18" t="s">
        <v>485</v>
      </c>
      <c r="B68" s="2" t="s">
        <v>419</v>
      </c>
      <c r="C68" s="20">
        <v>-1401</v>
      </c>
      <c r="D68" s="18"/>
    </row>
    <row r="69" spans="1:4" ht="12.75">
      <c r="A69" s="18" t="s">
        <v>486</v>
      </c>
      <c r="B69" s="2" t="s">
        <v>487</v>
      </c>
      <c r="C69" s="20">
        <v>0</v>
      </c>
      <c r="D69" s="18"/>
    </row>
    <row r="70" spans="1:4" ht="12.75">
      <c r="A70" s="18" t="s">
        <v>488</v>
      </c>
      <c r="B70" s="2" t="s">
        <v>489</v>
      </c>
      <c r="C70" s="20">
        <v>0</v>
      </c>
      <c r="D70" s="18"/>
    </row>
    <row r="71" spans="1:4" ht="12.75">
      <c r="A71" s="18" t="s">
        <v>490</v>
      </c>
      <c r="B71" s="2" t="s">
        <v>491</v>
      </c>
      <c r="C71" s="20">
        <v>0</v>
      </c>
      <c r="D71" s="18"/>
    </row>
    <row r="72" spans="1:4" ht="12.75">
      <c r="A72" s="18" t="s">
        <v>492</v>
      </c>
      <c r="B72" s="2" t="s">
        <v>493</v>
      </c>
      <c r="C72" s="20">
        <v>-68</v>
      </c>
      <c r="D72" s="18"/>
    </row>
    <row r="73" spans="1:4" ht="12.75">
      <c r="A73" s="18" t="s">
        <v>494</v>
      </c>
      <c r="B73" s="2" t="s">
        <v>495</v>
      </c>
      <c r="C73" s="19">
        <f>SUM(C74:C79)</f>
        <v>-38195</v>
      </c>
      <c r="D73" s="18"/>
    </row>
    <row r="74" spans="1:4" ht="12.75">
      <c r="A74" s="18" t="s">
        <v>496</v>
      </c>
      <c r="B74" s="2" t="s">
        <v>497</v>
      </c>
      <c r="C74" s="20">
        <v>-12930</v>
      </c>
      <c r="D74" s="18"/>
    </row>
    <row r="75" spans="1:4" ht="12.75">
      <c r="A75" s="18" t="s">
        <v>498</v>
      </c>
      <c r="B75" s="2" t="s">
        <v>499</v>
      </c>
      <c r="C75" s="20">
        <v>-100</v>
      </c>
      <c r="D75" s="18"/>
    </row>
    <row r="76" spans="1:4" ht="12.75">
      <c r="A76" s="18" t="s">
        <v>500</v>
      </c>
      <c r="B76" s="2" t="s">
        <v>501</v>
      </c>
      <c r="C76" s="20">
        <v>0</v>
      </c>
      <c r="D76" s="18"/>
    </row>
    <row r="77" spans="1:4" s="3" customFormat="1" ht="12.75">
      <c r="A77" s="15" t="s">
        <v>502</v>
      </c>
      <c r="B77" s="2" t="s">
        <v>503</v>
      </c>
      <c r="C77" s="22">
        <v>-12600</v>
      </c>
      <c r="D77" s="15"/>
    </row>
    <row r="78" spans="1:4" ht="12.75">
      <c r="A78" s="18" t="s">
        <v>504</v>
      </c>
      <c r="B78" s="2" t="s">
        <v>505</v>
      </c>
      <c r="C78" s="20">
        <v>-3142</v>
      </c>
      <c r="D78" s="18"/>
    </row>
    <row r="79" spans="1:4" ht="12.75">
      <c r="A79" s="18" t="s">
        <v>506</v>
      </c>
      <c r="B79" s="2" t="s">
        <v>507</v>
      </c>
      <c r="C79" s="22">
        <v>-9423</v>
      </c>
      <c r="D79" s="18"/>
    </row>
    <row r="80" spans="1:4" ht="12.75">
      <c r="A80" s="18" t="s">
        <v>508</v>
      </c>
      <c r="B80" s="2" t="s">
        <v>509</v>
      </c>
      <c r="C80" s="19">
        <f>SUM(C81:C83)</f>
        <v>-222</v>
      </c>
      <c r="D80" s="18"/>
    </row>
    <row r="81" spans="1:4" ht="12.75">
      <c r="A81" s="18" t="s">
        <v>510</v>
      </c>
      <c r="B81" s="2" t="s">
        <v>511</v>
      </c>
      <c r="C81" s="20">
        <v>-44</v>
      </c>
      <c r="D81" s="18"/>
    </row>
    <row r="82" spans="1:4" ht="12.75">
      <c r="A82" s="18" t="s">
        <v>512</v>
      </c>
      <c r="B82" s="2" t="s">
        <v>513</v>
      </c>
      <c r="C82" s="20">
        <v>0</v>
      </c>
      <c r="D82" s="18"/>
    </row>
    <row r="83" spans="1:4" ht="12.75">
      <c r="A83" s="18" t="s">
        <v>514</v>
      </c>
      <c r="B83" s="2" t="s">
        <v>515</v>
      </c>
      <c r="C83" s="20">
        <v>-178</v>
      </c>
      <c r="D83" s="18"/>
    </row>
    <row r="84" spans="1:4" ht="12.75">
      <c r="A84" s="18" t="s">
        <v>516</v>
      </c>
      <c r="B84" s="2" t="s">
        <v>517</v>
      </c>
      <c r="C84" s="20">
        <v>0</v>
      </c>
      <c r="D84" s="18"/>
    </row>
    <row r="85" spans="1:4" ht="12.75">
      <c r="A85" s="18" t="s">
        <v>518</v>
      </c>
      <c r="B85" s="2" t="s">
        <v>519</v>
      </c>
      <c r="C85" s="19">
        <f>SUM(C86,C91)</f>
        <v>0</v>
      </c>
      <c r="D85" s="18"/>
    </row>
    <row r="86" spans="1:4" ht="12.75">
      <c r="A86" s="18" t="s">
        <v>520</v>
      </c>
      <c r="B86" s="2" t="s">
        <v>521</v>
      </c>
      <c r="C86" s="19">
        <f>SUM(C87:C90)</f>
        <v>0</v>
      </c>
      <c r="D86" s="18"/>
    </row>
    <row r="87" spans="1:4" ht="12.75">
      <c r="A87" s="18" t="s">
        <v>522</v>
      </c>
      <c r="B87" s="2" t="s">
        <v>523</v>
      </c>
      <c r="C87" s="20">
        <v>0</v>
      </c>
      <c r="D87" s="18"/>
    </row>
    <row r="88" spans="1:4" ht="12.75">
      <c r="A88" s="18" t="s">
        <v>524</v>
      </c>
      <c r="B88" s="2" t="s">
        <v>525</v>
      </c>
      <c r="C88" s="20">
        <v>0</v>
      </c>
      <c r="D88" s="18"/>
    </row>
    <row r="89" spans="1:4" ht="12.75">
      <c r="A89" s="18" t="s">
        <v>526</v>
      </c>
      <c r="B89" s="2" t="s">
        <v>527</v>
      </c>
      <c r="C89" s="20">
        <v>0</v>
      </c>
      <c r="D89" s="18"/>
    </row>
    <row r="90" spans="1:4" ht="12.75">
      <c r="A90" s="18" t="s">
        <v>528</v>
      </c>
      <c r="B90" s="2" t="s">
        <v>529</v>
      </c>
      <c r="C90" s="20">
        <v>0</v>
      </c>
      <c r="D90" s="18"/>
    </row>
    <row r="91" spans="1:4" ht="12.75">
      <c r="A91" s="18" t="s">
        <v>530</v>
      </c>
      <c r="B91" s="2" t="s">
        <v>531</v>
      </c>
      <c r="C91" s="19">
        <f>SUM(C92:C97)</f>
        <v>0</v>
      </c>
      <c r="D91" s="18"/>
    </row>
    <row r="92" spans="1:4" ht="12.75">
      <c r="A92" s="18" t="s">
        <v>532</v>
      </c>
      <c r="B92" s="2" t="s">
        <v>533</v>
      </c>
      <c r="C92" s="20">
        <v>0</v>
      </c>
      <c r="D92" s="18"/>
    </row>
    <row r="93" spans="1:4" ht="12.75">
      <c r="A93" s="18" t="s">
        <v>534</v>
      </c>
      <c r="B93" s="2" t="s">
        <v>535</v>
      </c>
      <c r="C93" s="20">
        <v>0</v>
      </c>
      <c r="D93" s="18"/>
    </row>
    <row r="94" spans="1:4" ht="12.75">
      <c r="A94" s="18" t="s">
        <v>536</v>
      </c>
      <c r="B94" s="2" t="s">
        <v>537</v>
      </c>
      <c r="C94" s="20">
        <v>0</v>
      </c>
      <c r="D94" s="18"/>
    </row>
    <row r="95" spans="1:4" ht="12.75">
      <c r="A95" s="18" t="s">
        <v>538</v>
      </c>
      <c r="B95" s="2" t="s">
        <v>539</v>
      </c>
      <c r="C95" s="20">
        <v>0</v>
      </c>
      <c r="D95" s="18"/>
    </row>
    <row r="96" spans="1:4" ht="12.75">
      <c r="A96" s="18" t="s">
        <v>540</v>
      </c>
      <c r="B96" s="2" t="s">
        <v>541</v>
      </c>
      <c r="C96" s="20">
        <v>0</v>
      </c>
      <c r="D96" s="18"/>
    </row>
    <row r="97" spans="1:4" ht="12.75">
      <c r="A97" s="18" t="s">
        <v>542</v>
      </c>
      <c r="B97" s="2" t="s">
        <v>543</v>
      </c>
      <c r="C97" s="20">
        <v>0</v>
      </c>
      <c r="D97" s="18"/>
    </row>
    <row r="98" spans="1:4" ht="12.75">
      <c r="A98" s="18" t="s">
        <v>544</v>
      </c>
      <c r="B98" s="2" t="s">
        <v>545</v>
      </c>
      <c r="C98" s="20">
        <v>0</v>
      </c>
      <c r="D98" s="18"/>
    </row>
    <row r="99" spans="1:4" ht="12.75">
      <c r="A99" s="18" t="s">
        <v>546</v>
      </c>
      <c r="B99" s="2" t="s">
        <v>547</v>
      </c>
      <c r="C99" s="20">
        <v>0</v>
      </c>
      <c r="D99" s="18"/>
    </row>
    <row r="100" spans="1:4" ht="12.75">
      <c r="A100" s="18" t="s">
        <v>548</v>
      </c>
      <c r="B100" s="2" t="s">
        <v>549</v>
      </c>
      <c r="C100" s="20">
        <v>0</v>
      </c>
      <c r="D100" s="18"/>
    </row>
    <row r="101" spans="1:4" ht="12.75">
      <c r="A101" s="18" t="s">
        <v>550</v>
      </c>
      <c r="B101" s="2" t="s">
        <v>551</v>
      </c>
      <c r="C101" s="19">
        <f>SUM(C3,C65,C80,C84,C85,C98,C99,C100)</f>
        <v>44244</v>
      </c>
      <c r="D101" s="18"/>
    </row>
    <row r="102" spans="1:4" ht="12.75">
      <c r="A102" s="18" t="s">
        <v>552</v>
      </c>
      <c r="B102" s="2" t="s">
        <v>553</v>
      </c>
      <c r="C102" s="20">
        <v>0</v>
      </c>
      <c r="D102" s="18"/>
    </row>
    <row r="103" spans="1:4" ht="12.75">
      <c r="A103" s="18" t="s">
        <v>554</v>
      </c>
      <c r="B103" s="2" t="s">
        <v>555</v>
      </c>
      <c r="C103" s="19">
        <f>SUM(C101:C102)</f>
        <v>44244</v>
      </c>
      <c r="D103" s="18"/>
    </row>
    <row r="104" spans="1:4" ht="12.75">
      <c r="A104" s="18" t="s">
        <v>556</v>
      </c>
      <c r="B104" s="2" t="s">
        <v>557</v>
      </c>
      <c r="C104" s="20">
        <v>0</v>
      </c>
      <c r="D104" s="18"/>
    </row>
    <row r="105" spans="1:4" ht="12.75">
      <c r="A105" s="18" t="s">
        <v>558</v>
      </c>
      <c r="B105" s="2" t="s">
        <v>559</v>
      </c>
      <c r="C105" s="19">
        <f>SUM(C103,C104)</f>
        <v>44244</v>
      </c>
      <c r="D105" s="18"/>
    </row>
    <row r="106" spans="1:4" ht="12.75">
      <c r="A106" s="18"/>
      <c r="B106" s="18"/>
      <c r="C106" s="18"/>
      <c r="D106" s="18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D15" sqref="D15"/>
    </sheetView>
  </sheetViews>
  <sheetFormatPr defaultColWidth="9.140625" defaultRowHeight="12.75"/>
  <cols>
    <col min="1" max="1" width="55.8515625" style="0" customWidth="1"/>
    <col min="3" max="8" width="25.57421875" style="0" customWidth="1"/>
  </cols>
  <sheetData>
    <row r="1" spans="1:8" ht="12.75">
      <c r="A1" t="s">
        <v>620</v>
      </c>
      <c r="B1" s="24"/>
      <c r="C1" s="18"/>
      <c r="D1" s="18"/>
      <c r="E1" s="18"/>
      <c r="F1" s="18"/>
      <c r="G1" s="18"/>
      <c r="H1" s="18"/>
    </row>
    <row r="2" spans="1:8" ht="38.25">
      <c r="A2" s="1"/>
      <c r="B2" s="1"/>
      <c r="C2" s="25" t="s">
        <v>560</v>
      </c>
      <c r="D2" s="25" t="s">
        <v>563</v>
      </c>
      <c r="E2" s="25" t="s">
        <v>609</v>
      </c>
      <c r="F2" s="25" t="s">
        <v>610</v>
      </c>
      <c r="G2" s="25" t="s">
        <v>611</v>
      </c>
      <c r="H2" s="25" t="s">
        <v>562</v>
      </c>
    </row>
    <row r="3" spans="1:8" ht="12.75">
      <c r="A3" s="1"/>
      <c r="B3" s="1"/>
      <c r="C3" s="2" t="s">
        <v>199</v>
      </c>
      <c r="D3" s="2" t="s">
        <v>274</v>
      </c>
      <c r="E3" s="2" t="s">
        <v>275</v>
      </c>
      <c r="F3" s="2" t="s">
        <v>276</v>
      </c>
      <c r="G3" s="2" t="s">
        <v>277</v>
      </c>
      <c r="H3" s="2" t="s">
        <v>278</v>
      </c>
    </row>
    <row r="4" spans="1:8" s="5" customFormat="1" ht="12.75">
      <c r="A4" s="5" t="s">
        <v>612</v>
      </c>
      <c r="B4" s="6" t="s">
        <v>210</v>
      </c>
      <c r="C4" s="26">
        <f>SUM(D4:H4)</f>
        <v>4931707</v>
      </c>
      <c r="D4" s="26">
        <f>SUM(D5,D13)</f>
        <v>4931707</v>
      </c>
      <c r="E4" s="26">
        <f>SUM(E5,E13)</f>
        <v>0</v>
      </c>
      <c r="F4" s="26">
        <f>SUM(F5,F13)</f>
        <v>0</v>
      </c>
      <c r="G4" s="26">
        <f>SUM(G5,G13)</f>
        <v>0</v>
      </c>
      <c r="H4" s="26">
        <f>SUM(H5,H13)</f>
        <v>0</v>
      </c>
    </row>
    <row r="5" spans="1:8" s="5" customFormat="1" ht="12.75">
      <c r="A5" s="5" t="s">
        <v>613</v>
      </c>
      <c r="B5" s="6" t="s">
        <v>211</v>
      </c>
      <c r="C5" s="26">
        <f aca="true" t="shared" si="0" ref="C5:C20">SUM(D5:H5)</f>
        <v>819686</v>
      </c>
      <c r="D5" s="26">
        <f>SUM(D6,D9)</f>
        <v>819686</v>
      </c>
      <c r="E5" s="26">
        <f>SUM(E6,E9)</f>
        <v>0</v>
      </c>
      <c r="F5" s="26">
        <f>SUM(F6,F9)</f>
        <v>0</v>
      </c>
      <c r="G5" s="26">
        <f>SUM(G6,G9)</f>
        <v>0</v>
      </c>
      <c r="H5" s="26">
        <f>SUM(H6,H9)</f>
        <v>0</v>
      </c>
    </row>
    <row r="6" spans="1:8" s="5" customFormat="1" ht="12.75">
      <c r="A6" s="5" t="s">
        <v>614</v>
      </c>
      <c r="B6" s="6" t="s">
        <v>212</v>
      </c>
      <c r="C6" s="26">
        <f t="shared" si="0"/>
        <v>819686</v>
      </c>
      <c r="D6" s="26">
        <f>SUM(D7+D8)</f>
        <v>819686</v>
      </c>
      <c r="E6" s="26">
        <f>SUM(E7+E8)</f>
        <v>0</v>
      </c>
      <c r="F6" s="26">
        <f>SUM(F7+F8)</f>
        <v>0</v>
      </c>
      <c r="G6" s="26">
        <f>SUM(G7+G8)</f>
        <v>0</v>
      </c>
      <c r="H6" s="26">
        <f>SUM(H7+H8)</f>
        <v>0</v>
      </c>
    </row>
    <row r="7" spans="1:8" s="5" customFormat="1" ht="12.75">
      <c r="A7" s="5" t="s">
        <v>615</v>
      </c>
      <c r="B7" s="6" t="s">
        <v>214</v>
      </c>
      <c r="C7" s="26">
        <f t="shared" si="0"/>
        <v>819686</v>
      </c>
      <c r="D7" s="27">
        <v>819686</v>
      </c>
      <c r="E7" s="27"/>
      <c r="F7" s="27"/>
      <c r="G7" s="27"/>
      <c r="H7" s="27"/>
    </row>
    <row r="8" spans="1:8" s="5" customFormat="1" ht="12.75">
      <c r="A8" s="5" t="s">
        <v>616</v>
      </c>
      <c r="B8" s="6" t="s">
        <v>216</v>
      </c>
      <c r="C8" s="26">
        <f t="shared" si="0"/>
        <v>0</v>
      </c>
      <c r="D8" s="27"/>
      <c r="E8" s="27"/>
      <c r="F8" s="27"/>
      <c r="G8" s="27"/>
      <c r="H8" s="27"/>
    </row>
    <row r="9" spans="1:8" s="5" customFormat="1" ht="12.75">
      <c r="A9" s="5" t="s">
        <v>187</v>
      </c>
      <c r="B9" s="6" t="s">
        <v>217</v>
      </c>
      <c r="C9" s="26">
        <f t="shared" si="0"/>
        <v>0</v>
      </c>
      <c r="D9" s="26">
        <f>SUM(D10:D12)</f>
        <v>0</v>
      </c>
      <c r="E9" s="26">
        <f>SUM(E10:E12)</f>
        <v>0</v>
      </c>
      <c r="F9" s="26">
        <f>SUM(F10:F12)</f>
        <v>0</v>
      </c>
      <c r="G9" s="26">
        <f>SUM(G10:G12)</f>
        <v>0</v>
      </c>
      <c r="H9" s="26">
        <f>SUM(H10:H12)</f>
        <v>0</v>
      </c>
    </row>
    <row r="10" spans="1:8" s="5" customFormat="1" ht="12.75">
      <c r="A10" s="5" t="s">
        <v>188</v>
      </c>
      <c r="B10" s="6" t="s">
        <v>218</v>
      </c>
      <c r="C10" s="26">
        <f t="shared" si="0"/>
        <v>0</v>
      </c>
      <c r="D10" s="27"/>
      <c r="E10" s="27"/>
      <c r="F10" s="27"/>
      <c r="G10" s="27"/>
      <c r="H10" s="27"/>
    </row>
    <row r="11" spans="1:8" s="5" customFormat="1" ht="12.75">
      <c r="A11" s="5" t="s">
        <v>189</v>
      </c>
      <c r="B11" s="6" t="s">
        <v>219</v>
      </c>
      <c r="C11" s="26">
        <f t="shared" si="0"/>
        <v>0</v>
      </c>
      <c r="D11" s="27"/>
      <c r="E11" s="27"/>
      <c r="F11" s="27"/>
      <c r="G11" s="27"/>
      <c r="H11" s="27"/>
    </row>
    <row r="12" spans="1:8" s="5" customFormat="1" ht="12.75">
      <c r="A12" s="5" t="s">
        <v>190</v>
      </c>
      <c r="B12" s="6" t="s">
        <v>220</v>
      </c>
      <c r="C12" s="26">
        <f t="shared" si="0"/>
        <v>0</v>
      </c>
      <c r="D12" s="27"/>
      <c r="E12" s="27"/>
      <c r="F12" s="27"/>
      <c r="G12" s="27"/>
      <c r="H12" s="27"/>
    </row>
    <row r="13" spans="1:8" s="5" customFormat="1" ht="12.75">
      <c r="A13" s="5" t="s">
        <v>191</v>
      </c>
      <c r="B13" s="6" t="s">
        <v>221</v>
      </c>
      <c r="C13" s="26">
        <f t="shared" si="0"/>
        <v>4112021</v>
      </c>
      <c r="D13" s="26">
        <f>SUM(D14,D17)</f>
        <v>4112021</v>
      </c>
      <c r="E13" s="26">
        <f>SUM(E14,E17)</f>
        <v>0</v>
      </c>
      <c r="F13" s="26">
        <f>SUM(F14,F17)</f>
        <v>0</v>
      </c>
      <c r="G13" s="26">
        <f>SUM(G14,G17)</f>
        <v>0</v>
      </c>
      <c r="H13" s="26">
        <f>SUM(H14,H17)</f>
        <v>0</v>
      </c>
    </row>
    <row r="14" spans="1:8" s="5" customFormat="1" ht="12.75">
      <c r="A14" s="5" t="s">
        <v>192</v>
      </c>
      <c r="B14" s="6" t="s">
        <v>222</v>
      </c>
      <c r="C14" s="26">
        <f t="shared" si="0"/>
        <v>4112021</v>
      </c>
      <c r="D14" s="26">
        <f>SUM(D15:D16)</f>
        <v>4112021</v>
      </c>
      <c r="E14" s="26">
        <f>SUM(E15:E16)</f>
        <v>0</v>
      </c>
      <c r="F14" s="26">
        <f>SUM(F15:F16)</f>
        <v>0</v>
      </c>
      <c r="G14" s="26">
        <f>SUM(G15:G16)</f>
        <v>0</v>
      </c>
      <c r="H14" s="26">
        <f>SUM(H15:H16)</f>
        <v>0</v>
      </c>
    </row>
    <row r="15" spans="1:8" s="5" customFormat="1" ht="12.75">
      <c r="A15" s="5" t="s">
        <v>193</v>
      </c>
      <c r="B15" s="6" t="s">
        <v>223</v>
      </c>
      <c r="C15" s="26">
        <f t="shared" si="0"/>
        <v>4112021</v>
      </c>
      <c r="D15" s="27">
        <v>4112021</v>
      </c>
      <c r="E15" s="27"/>
      <c r="F15" s="27"/>
      <c r="G15" s="27"/>
      <c r="H15" s="27"/>
    </row>
    <row r="16" spans="1:8" s="5" customFormat="1" ht="12.75">
      <c r="A16" s="5" t="s">
        <v>194</v>
      </c>
      <c r="B16" s="6" t="s">
        <v>224</v>
      </c>
      <c r="C16" s="26">
        <f t="shared" si="0"/>
        <v>0</v>
      </c>
      <c r="D16" s="27"/>
      <c r="E16" s="27"/>
      <c r="F16" s="27"/>
      <c r="G16" s="27"/>
      <c r="H16" s="27"/>
    </row>
    <row r="17" spans="1:8" s="5" customFormat="1" ht="12.75">
      <c r="A17" s="5" t="s">
        <v>195</v>
      </c>
      <c r="B17" s="6" t="s">
        <v>225</v>
      </c>
      <c r="C17" s="26">
        <f t="shared" si="0"/>
        <v>0</v>
      </c>
      <c r="D17" s="26">
        <f>SUM(D18:D20)</f>
        <v>0</v>
      </c>
      <c r="E17" s="26">
        <f>SUM(E18:E20)</f>
        <v>0</v>
      </c>
      <c r="F17" s="26">
        <f>SUM(F18:F20)</f>
        <v>0</v>
      </c>
      <c r="G17" s="26">
        <f>SUM(G18:G20)</f>
        <v>0</v>
      </c>
      <c r="H17" s="26">
        <f>SUM(H18:H20)</f>
        <v>0</v>
      </c>
    </row>
    <row r="18" spans="1:8" s="5" customFormat="1" ht="12.75">
      <c r="A18" s="5" t="s">
        <v>196</v>
      </c>
      <c r="B18" s="6" t="s">
        <v>226</v>
      </c>
      <c r="C18" s="26">
        <f t="shared" si="0"/>
        <v>0</v>
      </c>
      <c r="D18" s="27"/>
      <c r="E18" s="27"/>
      <c r="F18" s="27"/>
      <c r="G18" s="27"/>
      <c r="H18" s="27"/>
    </row>
    <row r="19" spans="1:8" s="5" customFormat="1" ht="12.75">
      <c r="A19" s="5" t="s">
        <v>197</v>
      </c>
      <c r="B19" s="6" t="s">
        <v>227</v>
      </c>
      <c r="C19" s="26">
        <f t="shared" si="0"/>
        <v>0</v>
      </c>
      <c r="D19" s="27"/>
      <c r="E19" s="27"/>
      <c r="F19" s="27"/>
      <c r="G19" s="27"/>
      <c r="H19" s="27"/>
    </row>
    <row r="20" spans="1:8" s="5" customFormat="1" ht="12.75">
      <c r="A20" s="5" t="s">
        <v>198</v>
      </c>
      <c r="B20" s="6" t="s">
        <v>228</v>
      </c>
      <c r="C20" s="26">
        <f t="shared" si="0"/>
        <v>0</v>
      </c>
      <c r="D20" s="27"/>
      <c r="E20" s="27"/>
      <c r="F20" s="27"/>
      <c r="G20" s="27"/>
      <c r="H20" s="2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="80" zoomScaleNormal="80" zoomScalePageLayoutView="0" workbookViewId="0" topLeftCell="A1">
      <selection activeCell="C19" sqref="C19"/>
    </sheetView>
  </sheetViews>
  <sheetFormatPr defaultColWidth="9.140625" defaultRowHeight="12.75"/>
  <cols>
    <col min="1" max="1" width="53.00390625" style="0" customWidth="1"/>
    <col min="3" max="10" width="19.421875" style="0" customWidth="1"/>
  </cols>
  <sheetData>
    <row r="1" spans="1:24" s="3" customFormat="1" ht="12.75">
      <c r="A1" s="15" t="s">
        <v>621</v>
      </c>
      <c r="B1" s="16"/>
      <c r="C1" s="16"/>
      <c r="D1" s="16"/>
      <c r="E1" s="16"/>
      <c r="F1" s="16"/>
      <c r="G1" s="16"/>
      <c r="H1" s="16"/>
      <c r="I1" s="16"/>
      <c r="J1" s="16"/>
      <c r="L1" s="16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3" ht="39.75" customHeight="1">
      <c r="A2" s="1"/>
      <c r="B2" s="1"/>
      <c r="C2" s="56" t="s">
        <v>560</v>
      </c>
      <c r="D2" s="56"/>
      <c r="E2" s="56" t="s">
        <v>561</v>
      </c>
      <c r="F2" s="56"/>
      <c r="G2" s="56" t="s">
        <v>562</v>
      </c>
      <c r="H2" s="56"/>
      <c r="I2" s="56" t="s">
        <v>563</v>
      </c>
      <c r="J2" s="56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51">
      <c r="A3" s="1"/>
      <c r="B3" s="1"/>
      <c r="C3" s="17" t="s">
        <v>564</v>
      </c>
      <c r="D3" s="17" t="s">
        <v>565</v>
      </c>
      <c r="E3" s="17" t="s">
        <v>564</v>
      </c>
      <c r="F3" s="17" t="s">
        <v>565</v>
      </c>
      <c r="G3" s="17" t="s">
        <v>564</v>
      </c>
      <c r="H3" s="17" t="s">
        <v>565</v>
      </c>
      <c r="I3" s="17" t="s">
        <v>564</v>
      </c>
      <c r="J3" s="17" t="s">
        <v>565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4" ht="12.75">
      <c r="A4" s="1"/>
      <c r="B4" s="1"/>
      <c r="C4" s="2" t="s">
        <v>199</v>
      </c>
      <c r="D4" s="2" t="s">
        <v>274</v>
      </c>
      <c r="E4" s="2" t="s">
        <v>275</v>
      </c>
      <c r="F4" s="2" t="s">
        <v>276</v>
      </c>
      <c r="G4" s="2" t="s">
        <v>277</v>
      </c>
      <c r="H4" s="2" t="s">
        <v>278</v>
      </c>
      <c r="I4" s="2" t="s">
        <v>279</v>
      </c>
      <c r="J4" s="2" t="s">
        <v>280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2.75">
      <c r="A5" s="18" t="s">
        <v>566</v>
      </c>
      <c r="B5" s="2" t="s">
        <v>210</v>
      </c>
      <c r="C5" s="20">
        <v>100</v>
      </c>
      <c r="D5" s="20"/>
      <c r="E5" s="20"/>
      <c r="F5" s="4"/>
      <c r="G5" s="4"/>
      <c r="H5" s="20"/>
      <c r="I5" s="19">
        <f>C5-E5</f>
        <v>100</v>
      </c>
      <c r="J5" s="19">
        <f>D5-H5</f>
        <v>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2.75">
      <c r="A6" s="18" t="s">
        <v>567</v>
      </c>
      <c r="B6" s="2" t="s">
        <v>211</v>
      </c>
      <c r="C6" s="20">
        <v>1104648</v>
      </c>
      <c r="D6" s="20"/>
      <c r="E6" s="20"/>
      <c r="F6" s="4"/>
      <c r="G6" s="4"/>
      <c r="H6" s="20"/>
      <c r="I6" s="19">
        <f aca="true" t="shared" si="0" ref="I6:I18">C6-E6</f>
        <v>1104648</v>
      </c>
      <c r="J6" s="19">
        <f aca="true" t="shared" si="1" ref="J6:J18">D6-H6</f>
        <v>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2.75">
      <c r="A7" s="18" t="s">
        <v>568</v>
      </c>
      <c r="B7" s="2" t="s">
        <v>212</v>
      </c>
      <c r="C7" s="19">
        <f>SUM(C8:C12)</f>
        <v>6451179</v>
      </c>
      <c r="D7" s="19">
        <f>SUM(D8:D12)</f>
        <v>0</v>
      </c>
      <c r="E7" s="4"/>
      <c r="F7" s="4"/>
      <c r="G7" s="4"/>
      <c r="H7" s="4"/>
      <c r="I7" s="19">
        <f aca="true" t="shared" si="2" ref="I7:J12">C7</f>
        <v>6451179</v>
      </c>
      <c r="J7" s="19">
        <f t="shared" si="2"/>
        <v>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2.75">
      <c r="A8" s="18" t="s">
        <v>569</v>
      </c>
      <c r="B8" s="2" t="s">
        <v>214</v>
      </c>
      <c r="C8" s="20">
        <v>1073197</v>
      </c>
      <c r="D8" s="20"/>
      <c r="E8" s="4"/>
      <c r="F8" s="4"/>
      <c r="G8" s="4"/>
      <c r="H8" s="4"/>
      <c r="I8" s="19">
        <f t="shared" si="2"/>
        <v>1073197</v>
      </c>
      <c r="J8" s="19">
        <f t="shared" si="2"/>
        <v>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2.75">
      <c r="A9" s="18" t="s">
        <v>570</v>
      </c>
      <c r="B9" s="2" t="s">
        <v>216</v>
      </c>
      <c r="C9" s="20">
        <v>819686</v>
      </c>
      <c r="D9" s="20"/>
      <c r="E9" s="4"/>
      <c r="F9" s="4"/>
      <c r="G9" s="4"/>
      <c r="H9" s="4"/>
      <c r="I9" s="19">
        <f t="shared" si="2"/>
        <v>819686</v>
      </c>
      <c r="J9" s="19">
        <f t="shared" si="2"/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2.75">
      <c r="A10" s="18" t="s">
        <v>571</v>
      </c>
      <c r="B10" s="2" t="s">
        <v>217</v>
      </c>
      <c r="C10" s="20">
        <v>0</v>
      </c>
      <c r="D10" s="20"/>
      <c r="E10" s="4"/>
      <c r="F10" s="4"/>
      <c r="G10" s="4"/>
      <c r="H10" s="4"/>
      <c r="I10" s="19">
        <f t="shared" si="2"/>
        <v>0</v>
      </c>
      <c r="J10" s="19">
        <f t="shared" si="2"/>
        <v>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2.75">
      <c r="A11" s="18" t="s">
        <v>572</v>
      </c>
      <c r="B11" s="2" t="s">
        <v>218</v>
      </c>
      <c r="C11" s="20">
        <v>4112021</v>
      </c>
      <c r="D11" s="20"/>
      <c r="E11" s="4"/>
      <c r="F11" s="4"/>
      <c r="G11" s="4"/>
      <c r="H11" s="4"/>
      <c r="I11" s="19">
        <f t="shared" si="2"/>
        <v>4112021</v>
      </c>
      <c r="J11" s="19">
        <f t="shared" si="2"/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2.75">
      <c r="A12" s="18" t="s">
        <v>573</v>
      </c>
      <c r="B12" s="2" t="s">
        <v>219</v>
      </c>
      <c r="C12" s="20">
        <v>446275</v>
      </c>
      <c r="D12" s="20"/>
      <c r="E12" s="4"/>
      <c r="F12" s="4"/>
      <c r="G12" s="4"/>
      <c r="H12" s="4"/>
      <c r="I12" s="19">
        <f t="shared" si="2"/>
        <v>446275</v>
      </c>
      <c r="J12" s="19">
        <f t="shared" si="2"/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2.75">
      <c r="A13" s="18" t="s">
        <v>574</v>
      </c>
      <c r="B13" s="2" t="s">
        <v>220</v>
      </c>
      <c r="C13" s="19">
        <f>SUM(C14:C18)</f>
        <v>154</v>
      </c>
      <c r="D13" s="19">
        <f>SUM(D14:D18)</f>
        <v>0</v>
      </c>
      <c r="E13" s="19">
        <f>SUM(E14:E18)</f>
        <v>154</v>
      </c>
      <c r="F13" s="4"/>
      <c r="G13" s="4"/>
      <c r="H13" s="19">
        <f>SUM(H14:H18)</f>
        <v>0</v>
      </c>
      <c r="I13" s="19">
        <f t="shared" si="0"/>
        <v>0</v>
      </c>
      <c r="J13" s="19">
        <f t="shared" si="1"/>
        <v>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2.75">
      <c r="A14" s="18" t="s">
        <v>575</v>
      </c>
      <c r="B14" s="2" t="s">
        <v>221</v>
      </c>
      <c r="C14" s="20">
        <v>0</v>
      </c>
      <c r="D14" s="20"/>
      <c r="E14" s="20"/>
      <c r="F14" s="4"/>
      <c r="G14" s="4"/>
      <c r="H14" s="20"/>
      <c r="I14" s="19">
        <f t="shared" si="0"/>
        <v>0</v>
      </c>
      <c r="J14" s="19">
        <f t="shared" si="1"/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2.75">
      <c r="A15" s="18" t="s">
        <v>576</v>
      </c>
      <c r="B15" s="2" t="s">
        <v>222</v>
      </c>
      <c r="C15" s="20">
        <v>0</v>
      </c>
      <c r="D15" s="20"/>
      <c r="E15" s="20"/>
      <c r="F15" s="4"/>
      <c r="G15" s="4"/>
      <c r="H15" s="20"/>
      <c r="I15" s="19">
        <f t="shared" si="0"/>
        <v>0</v>
      </c>
      <c r="J15" s="19">
        <f t="shared" si="1"/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2.75">
      <c r="A16" s="18" t="s">
        <v>577</v>
      </c>
      <c r="B16" s="2" t="s">
        <v>223</v>
      </c>
      <c r="C16" s="20">
        <v>0</v>
      </c>
      <c r="D16" s="20"/>
      <c r="E16" s="20"/>
      <c r="F16" s="4"/>
      <c r="G16" s="4"/>
      <c r="H16" s="20"/>
      <c r="I16" s="19">
        <f t="shared" si="0"/>
        <v>0</v>
      </c>
      <c r="J16" s="19">
        <f t="shared" si="1"/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2.75">
      <c r="A17" s="18" t="s">
        <v>578</v>
      </c>
      <c r="B17" s="2" t="s">
        <v>224</v>
      </c>
      <c r="C17" s="20">
        <v>0</v>
      </c>
      <c r="D17" s="20"/>
      <c r="E17" s="20"/>
      <c r="F17" s="4"/>
      <c r="G17" s="4"/>
      <c r="H17" s="20"/>
      <c r="I17" s="19">
        <f t="shared" si="0"/>
        <v>0</v>
      </c>
      <c r="J17" s="19">
        <f t="shared" si="1"/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2.75">
      <c r="A18" s="18" t="s">
        <v>579</v>
      </c>
      <c r="B18" s="2" t="s">
        <v>225</v>
      </c>
      <c r="C18" s="20">
        <v>154</v>
      </c>
      <c r="D18" s="20"/>
      <c r="E18" s="20">
        <v>154</v>
      </c>
      <c r="F18" s="4"/>
      <c r="G18" s="4"/>
      <c r="H18" s="20"/>
      <c r="I18" s="19">
        <f t="shared" si="0"/>
        <v>0</v>
      </c>
      <c r="J18" s="19">
        <f t="shared" si="1"/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</sheetData>
  <sheetProtection/>
  <mergeCells count="4">
    <mergeCell ref="C2:D2"/>
    <mergeCell ref="E2:F2"/>
    <mergeCell ref="G2:H2"/>
    <mergeCell ref="I2:J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>
    <row r="1" ht="12.75">
      <c r="A1" s="7" t="s">
        <v>202</v>
      </c>
    </row>
    <row r="3" ht="12.75">
      <c r="A3" t="s">
        <v>203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5.8515625" style="0" bestFit="1" customWidth="1"/>
    <col min="4" max="4" width="17.421875" style="0" bestFit="1" customWidth="1"/>
  </cols>
  <sheetData>
    <row r="1" spans="1:30" s="3" customFormat="1" ht="12.75">
      <c r="A1" s="10" t="s">
        <v>622</v>
      </c>
      <c r="B1" s="28"/>
      <c r="C1" s="28"/>
      <c r="D1" s="28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29" ht="12.75">
      <c r="A2" s="29"/>
      <c r="B2" s="29"/>
      <c r="C2" s="30" t="s">
        <v>580</v>
      </c>
      <c r="D2" s="30" t="s">
        <v>581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2.75">
      <c r="A3" s="29"/>
      <c r="B3" s="29"/>
      <c r="C3" s="31" t="s">
        <v>199</v>
      </c>
      <c r="D3" s="31" t="s">
        <v>274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2.75">
      <c r="A4" s="30" t="s">
        <v>582</v>
      </c>
      <c r="B4" s="31" t="s">
        <v>210</v>
      </c>
      <c r="C4" s="32">
        <f>SUM(C5,C12,C18,C24,C29,C30)</f>
        <v>0</v>
      </c>
      <c r="D4" s="32">
        <f>SUM(D5,D12,D18,D24,D29,D30)</f>
        <v>334270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.75">
      <c r="A5" s="30" t="s">
        <v>583</v>
      </c>
      <c r="B5" s="31" t="s">
        <v>211</v>
      </c>
      <c r="C5" s="32">
        <f>SUM(C6:C11)</f>
        <v>0</v>
      </c>
      <c r="D5" s="32">
        <f>SUM(D6:D11)</f>
        <v>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2.75">
      <c r="A6" s="30" t="s">
        <v>584</v>
      </c>
      <c r="B6" s="31" t="s">
        <v>212</v>
      </c>
      <c r="C6" s="33">
        <v>0</v>
      </c>
      <c r="D6" s="3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2.75">
      <c r="A7" s="30" t="s">
        <v>585</v>
      </c>
      <c r="B7" s="31" t="s">
        <v>214</v>
      </c>
      <c r="C7" s="33">
        <v>0</v>
      </c>
      <c r="D7" s="3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2.75">
      <c r="A8" s="30" t="s">
        <v>586</v>
      </c>
      <c r="B8" s="31" t="s">
        <v>216</v>
      </c>
      <c r="C8" s="33">
        <v>0</v>
      </c>
      <c r="D8" s="3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2.75">
      <c r="A9" s="30" t="s">
        <v>587</v>
      </c>
      <c r="B9" s="31" t="s">
        <v>217</v>
      </c>
      <c r="C9" s="33">
        <v>0</v>
      </c>
      <c r="D9" s="3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2.75">
      <c r="A10" s="30" t="s">
        <v>588</v>
      </c>
      <c r="B10" s="31" t="s">
        <v>218</v>
      </c>
      <c r="C10" s="33">
        <v>0</v>
      </c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2.75">
      <c r="A11" s="30" t="s">
        <v>589</v>
      </c>
      <c r="B11" s="31" t="s">
        <v>219</v>
      </c>
      <c r="C11" s="33">
        <v>0</v>
      </c>
      <c r="D11" s="3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2.75">
      <c r="A12" s="30" t="s">
        <v>590</v>
      </c>
      <c r="B12" s="31" t="s">
        <v>220</v>
      </c>
      <c r="C12" s="32">
        <f>SUM(C13:C17)</f>
        <v>0</v>
      </c>
      <c r="D12" s="32">
        <f>SUM(D13:D17)</f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.75">
      <c r="A13" s="30" t="s">
        <v>591</v>
      </c>
      <c r="B13" s="31" t="s">
        <v>221</v>
      </c>
      <c r="C13" s="33">
        <v>0</v>
      </c>
      <c r="D13" s="3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30" t="s">
        <v>592</v>
      </c>
      <c r="B14" s="31" t="s">
        <v>222</v>
      </c>
      <c r="C14" s="33">
        <v>0</v>
      </c>
      <c r="D14" s="3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.75">
      <c r="A15" s="30" t="s">
        <v>593</v>
      </c>
      <c r="B15" s="31" t="s">
        <v>223</v>
      </c>
      <c r="C15" s="33">
        <v>0</v>
      </c>
      <c r="D15" s="3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.75">
      <c r="A16" s="30" t="s">
        <v>594</v>
      </c>
      <c r="B16" s="31" t="s">
        <v>224</v>
      </c>
      <c r="C16" s="33">
        <v>0</v>
      </c>
      <c r="D16" s="3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.75">
      <c r="A17" s="30" t="s">
        <v>595</v>
      </c>
      <c r="B17" s="31" t="s">
        <v>225</v>
      </c>
      <c r="C17" s="33">
        <v>0</v>
      </c>
      <c r="D17" s="3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.75">
      <c r="A18" s="30" t="s">
        <v>596</v>
      </c>
      <c r="B18" s="31" t="s">
        <v>226</v>
      </c>
      <c r="C18" s="32">
        <f>SUM(C19:C23)</f>
        <v>0</v>
      </c>
      <c r="D18" s="32">
        <f>SUM(D19:D23)</f>
        <v>334270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.75">
      <c r="A19" s="30" t="s">
        <v>597</v>
      </c>
      <c r="B19" s="31" t="s">
        <v>227</v>
      </c>
      <c r="C19" s="33">
        <v>0</v>
      </c>
      <c r="D19" s="3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.75">
      <c r="A20" s="30" t="s">
        <v>598</v>
      </c>
      <c r="B20" s="31" t="s">
        <v>228</v>
      </c>
      <c r="C20" s="33">
        <v>0</v>
      </c>
      <c r="D20" s="3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2.75">
      <c r="A21" s="30" t="s">
        <v>599</v>
      </c>
      <c r="B21" s="31" t="s">
        <v>230</v>
      </c>
      <c r="C21" s="33">
        <v>0</v>
      </c>
      <c r="D21" s="34">
        <v>334270</v>
      </c>
      <c r="E21" s="30"/>
      <c r="F21" s="3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2.75">
      <c r="A22" s="30" t="s">
        <v>600</v>
      </c>
      <c r="B22" s="31" t="s">
        <v>231</v>
      </c>
      <c r="C22" s="33">
        <v>0</v>
      </c>
      <c r="D22" s="33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2.75">
      <c r="A23" s="30" t="s">
        <v>601</v>
      </c>
      <c r="B23" s="31" t="s">
        <v>232</v>
      </c>
      <c r="C23" s="33">
        <v>0</v>
      </c>
      <c r="D23" s="3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2.75">
      <c r="A24" s="30" t="s">
        <v>602</v>
      </c>
      <c r="B24" s="31" t="s">
        <v>233</v>
      </c>
      <c r="C24" s="32">
        <f>SUM(C25:C28)</f>
        <v>0</v>
      </c>
      <c r="D24" s="32">
        <f>SUM(D25:D28)</f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2.75">
      <c r="A25" s="30" t="s">
        <v>603</v>
      </c>
      <c r="B25" s="31" t="s">
        <v>234</v>
      </c>
      <c r="C25" s="33">
        <v>0</v>
      </c>
      <c r="D25" s="3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2.75">
      <c r="A26" s="30" t="s">
        <v>604</v>
      </c>
      <c r="B26" s="31" t="s">
        <v>235</v>
      </c>
      <c r="C26" s="33">
        <v>0</v>
      </c>
      <c r="D26" s="3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2.75">
      <c r="A27" s="30" t="s">
        <v>605</v>
      </c>
      <c r="B27" s="31" t="s">
        <v>236</v>
      </c>
      <c r="C27" s="33">
        <v>0</v>
      </c>
      <c r="D27" s="3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2.75">
      <c r="A28" s="30" t="s">
        <v>606</v>
      </c>
      <c r="B28" s="31" t="s">
        <v>237</v>
      </c>
      <c r="C28" s="33">
        <v>0</v>
      </c>
      <c r="D28" s="3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2.75">
      <c r="A29" s="30" t="s">
        <v>607</v>
      </c>
      <c r="B29" s="31" t="s">
        <v>238</v>
      </c>
      <c r="C29" s="33">
        <v>0</v>
      </c>
      <c r="D29" s="3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2.75">
      <c r="A30" s="30" t="s">
        <v>608</v>
      </c>
      <c r="B30" s="31" t="s">
        <v>239</v>
      </c>
      <c r="C30" s="33">
        <v>0</v>
      </c>
      <c r="D30" s="3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Kostrhoun</cp:lastModifiedBy>
  <dcterms:created xsi:type="dcterms:W3CDTF">2011-11-30T14:58:36Z</dcterms:created>
  <dcterms:modified xsi:type="dcterms:W3CDTF">2011-11-30T15:44:10Z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