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780" windowHeight="12120" tabRatio="937" activeTab="2"/>
  </bookViews>
  <sheets>
    <sheet name="Údaje o povinné osobě" sheetId="1" r:id="rId1"/>
    <sheet name="Údaje o činnosti povinné soby" sheetId="2" r:id="rId2"/>
    <sheet name="Rozvaha-aktiva" sheetId="3" r:id="rId3"/>
    <sheet name="Rozvaha-pasiva" sheetId="4" r:id="rId4"/>
    <sheet name="Výkaz zisku a ztráty" sheetId="5" r:id="rId5"/>
    <sheet name="Pohledávky podle selhání" sheetId="6" r:id="rId6"/>
    <sheet name="Pohledávky podle znehodnocení" sheetId="7" r:id="rId7"/>
    <sheet name="Pohledávky restrukturalizované" sheetId="8" r:id="rId8"/>
    <sheet name="Deriváty-aktiva" sheetId="9" r:id="rId9"/>
    <sheet name="Deriváty-pasiva" sheetId="10" r:id="rId10"/>
    <sheet name="Poměrové ukazatele" sheetId="11" r:id="rId11"/>
    <sheet name="Kapitálová přiměřenost" sheetId="12" r:id="rId12"/>
  </sheets>
  <definedNames/>
  <calcPr fullCalcOnLoad="1"/>
</workbook>
</file>

<file path=xl/sharedStrings.xml><?xml version="1.0" encoding="utf-8"?>
<sst xmlns="http://schemas.openxmlformats.org/spreadsheetml/2006/main" count="1917" uniqueCount="781">
  <si>
    <t>Pohledávky za úvěrovými institucemi se selháním (Σ)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</si>
  <si>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</si>
  <si>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</si>
  <si>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</si>
  <si>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 (Σ)</t>
  </si>
  <si>
    <t>Pohledávky za j. osobami než úvěr.institucemi bez selhání (Σ)</t>
  </si>
  <si>
    <t>Standardní pohledávky za jinými osobami než úvěr.institucemi</t>
  </si>
  <si>
    <t>Sledované pohledávky za jin. osobami než úvěr.institucemi</t>
  </si>
  <si>
    <t>Pohledávky za jin. osobami než úvěr.institucemi se selháním (Σ)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</si>
  <si>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</si>
  <si>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</si>
  <si>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</si>
  <si>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podle selhání a jejich znehodnocení -  Pohledávky a jejich znehodnocení</t>
  </si>
  <si>
    <t>Řídící a kontaktní osoby vykazujícího subjektu -  Řídící osoby vykazujícího subjektu</t>
  </si>
  <si>
    <t>Členové orgánů vykazujícího subjektu -  Členové statutárního orgánu vykazujícího subjektu</t>
  </si>
  <si>
    <t>Základní údaje o vykazujícím subjektu -  Základní identifikační údaje o pobočce v zahraničí</t>
  </si>
  <si>
    <t>Základní údaje o vykazujícím subjektu - Počet organizačních jednotek vykazujícího subjektu</t>
  </si>
  <si>
    <t>Základní údaje o vykazujícím subjektu -  Počet hlasovacích práv vykazujícího subjektu</t>
  </si>
  <si>
    <t>Základní údaje o vykazujícím subjektu -  Základní kapitál vykazujícího subjektu</t>
  </si>
  <si>
    <t>Základní údaje o vykazujícím subjektu -  Identifikace vykazujícího subjektu</t>
  </si>
  <si>
    <t>Základní údaje o vykazujícím subjektu -  Stav zaměstnanců vykazujícího subjektu</t>
  </si>
  <si>
    <t>            1            </t>
  </si>
  <si>
    <t>Základní kapitál (Σ)</t>
  </si>
  <si>
    <t>Název vykazujícího subjektu</t>
  </si>
  <si>
    <t>Fio banka, a.s.</t>
  </si>
  <si>
    <t>IČ vykazujícího subjektu</t>
  </si>
  <si>
    <t>Adresa sídla vykazujícího subjektu - ulice, číslo popisné</t>
  </si>
  <si>
    <t>V Celnici 1028/10</t>
  </si>
  <si>
    <t>Adresa sídla vykazujícího subjektu - PSČ</t>
  </si>
  <si>
    <t>Adresa sídla vykazujícího subjektu - obec</t>
  </si>
  <si>
    <t>Praha 1</t>
  </si>
  <si>
    <t>Telefonní číslo ústředny sídla vykazujícího subjektu</t>
  </si>
  <si>
    <t>Faxové číslo ústředny sídla vykazujícího subjektu</t>
  </si>
  <si>
    <t>Adresa elektronické pošty vykazujícího subjektu</t>
  </si>
  <si>
    <t>fio@fio.cz</t>
  </si>
  <si>
    <t>Adresa internetové stránky vykazujícího subjektu</t>
  </si>
  <si>
    <t>www.fio.cz</t>
  </si>
  <si>
    <t>Doručovací adresa vykazujícího subjektu-ulice, číslo popisné</t>
  </si>
  <si>
    <t>Doručovací adresa vykazujícího subjektu - PSČ</t>
  </si>
  <si>
    <t>Doručovací adresa vykazujícího subjektu - obec</t>
  </si>
  <si>
    <t>Doručovací adresa vykazujícího subjektu - stát</t>
  </si>
  <si>
    <t>CZ</t>
  </si>
  <si>
    <t>Všechny země (Σ)</t>
  </si>
  <si>
    <t>Česká republika</t>
  </si>
  <si>
    <t>Členské státy EU bez ČR</t>
  </si>
  <si>
    <t>Ostatní státy EHP (bez EU)</t>
  </si>
  <si>
    <t>Ostatní státy bez EHP</t>
  </si>
  <si>
    <t>Základní kapitál státní</t>
  </si>
  <si>
    <t>Základní kapitál soukromý</t>
  </si>
  <si>
    <t>Počet hlasovacích práv (Σ)</t>
  </si>
  <si>
    <t>Počet hlasovacích práv z držených vlastních akcií</t>
  </si>
  <si>
    <t>Uplatnitelná hlasovací práva</t>
  </si>
  <si>
    <t>Organizační jednotky vykazujících subjektů včetně centrály (Σ)</t>
  </si>
  <si>
    <t>Centrála vykazujícího subjektu</t>
  </si>
  <si>
    <t>Organizační jednotky bez centrály</t>
  </si>
  <si>
    <t>Evidenční stav zaměstnanců</t>
  </si>
  <si>
    <t>Přepočtený průměrný evidenční stav zaměstnanců</t>
  </si>
  <si>
    <t>Počet organizačních jednotek bez centrály</t>
  </si>
  <si>
    <t>Zastoupení</t>
  </si>
  <si>
    <t>Země (stát)</t>
  </si>
  <si>
    <t>Adresa - ulice,číslo</t>
  </si>
  <si>
    <t>Adresa - PSČ</t>
  </si>
  <si>
    <t>Adresa - obec</t>
  </si>
  <si>
    <t>Telefonní číslo</t>
  </si>
  <si>
    <t>Faxové číslo</t>
  </si>
  <si>
    <t>Adresa elektronické pošty</t>
  </si>
  <si>
    <t>Název pobočky v zahraničí</t>
  </si>
  <si>
    <t>Jméno osoby zodpovědné za řízení pobočky</t>
  </si>
  <si>
    <t>Příjmení osoby zodpovědné za řízení pobočky</t>
  </si>
  <si>
    <t>Titul před jménem osoby zodpovědné za řízení pobočky</t>
  </si>
  <si>
    <t>Titul za jménem osoby zodpovědné za řízení pobočky</t>
  </si>
  <si>
    <t>Datum narození občana</t>
  </si>
  <si>
    <t>Pracovní funkce</t>
  </si>
  <si>
    <t>Titul před jménem</t>
  </si>
  <si>
    <t>Titul za jménem nezkrácený</t>
  </si>
  <si>
    <t>Jméno občana</t>
  </si>
  <si>
    <t>Příjmení člena statutárního orgánu vykazujícího subjektu</t>
  </si>
  <si>
    <t>Datum nástupu nebo posledního zvolení do funkce</t>
  </si>
  <si>
    <t>josef.valter@fio.cz</t>
  </si>
  <si>
    <t>Mgr.</t>
  </si>
  <si>
    <t>Josef</t>
  </si>
  <si>
    <t>Valter</t>
  </si>
  <si>
    <t>david.hybes@fio.cz</t>
  </si>
  <si>
    <t>Ing.</t>
  </si>
  <si>
    <t>David</t>
  </si>
  <si>
    <t>Hybeš</t>
  </si>
  <si>
    <t>jan.sochor@fio.cz</t>
  </si>
  <si>
    <t>Jan</t>
  </si>
  <si>
    <t>Sochor</t>
  </si>
  <si>
    <t>Příjmení člena dozorčího orgánu vykazujícího subjektu</t>
  </si>
  <si>
    <t>petr.marsa@fio.cz</t>
  </si>
  <si>
    <t>RNDr</t>
  </si>
  <si>
    <t>Petr</t>
  </si>
  <si>
    <t>Marsa</t>
  </si>
  <si>
    <t>kopun@fio.cz</t>
  </si>
  <si>
    <t>Romuald</t>
  </si>
  <si>
    <t>Kopún</t>
  </si>
  <si>
    <t>jan.franek@fio.cz</t>
  </si>
  <si>
    <t>Ján</t>
  </si>
  <si>
    <t>Franek</t>
  </si>
  <si>
    <t>Vztah řídící osoby k vykazujícímu subjektu</t>
  </si>
  <si>
    <t>Hlavní pracovní oblasti</t>
  </si>
  <si>
    <t>Příjmení řídící osoby vykazujícího subjektu</t>
  </si>
  <si>
    <t>Datum nástupu do funkce</t>
  </si>
  <si>
    <t>Příjmení kontaktní osoby vykaz.subjektu pro vymezenou oblast</t>
  </si>
  <si>
    <t>Identifikační číslo</t>
  </si>
  <si>
    <t>Název právnické osoby</t>
  </si>
  <si>
    <t>Objekt vykazování podle sektorů ESA95</t>
  </si>
  <si>
    <t>Poskytování pomocných služeb</t>
  </si>
  <si>
    <t>Právní forma</t>
  </si>
  <si>
    <t>Postavení představitele úvěr. instituce v právnické osobě</t>
  </si>
  <si>
    <t>Příjmení představitele banky v jiných právnických osobách</t>
  </si>
  <si>
    <t>Celk.podíl banky na zákl. kap. práv.os.s vazbou na banku v %</t>
  </si>
  <si>
    <t>N</t>
  </si>
  <si>
    <t>RNDr.</t>
  </si>
  <si>
    <t>0.00</t>
  </si>
  <si>
    <t>ATLANTA SAFE, spol. s r.o. "v likvidaci"</t>
  </si>
  <si>
    <t>FPSROG, spol. s r.o.</t>
  </si>
  <si>
    <t>T.O.R.S. s.r.o.</t>
  </si>
  <si>
    <t>AASRK, a.s.</t>
  </si>
  <si>
    <t>BASRK, a.s.</t>
  </si>
  <si>
    <t>CASRK, a.s</t>
  </si>
  <si>
    <t>DASRK, a.s.</t>
  </si>
  <si>
    <t>EASRK, a.s.</t>
  </si>
  <si>
    <t>VARIEL, a. s.</t>
  </si>
  <si>
    <t>AGRO-VARIEL, spol. s r.o.</t>
  </si>
  <si>
    <t>KPS Metal, a.s.</t>
  </si>
  <si>
    <t>RM-SYSTÉM, česká burza cenných papírů a.s.</t>
  </si>
  <si>
    <t>100.00</t>
  </si>
  <si>
    <t>Finanční skupina Fio, a.s.</t>
  </si>
  <si>
    <t>CFT, a.s.</t>
  </si>
  <si>
    <t>ELLIAD a.s.</t>
  </si>
  <si>
    <t>DZ Kredit a.s.</t>
  </si>
  <si>
    <t>NOBLIGE a.s.</t>
  </si>
  <si>
    <t>Fio holding, a.s.</t>
  </si>
  <si>
    <t>Fio záruční, a.s.</t>
  </si>
  <si>
    <t>Fio Slovakia, a.s.</t>
  </si>
  <si>
    <t>SK</t>
  </si>
  <si>
    <t>Midleton, a.s.</t>
  </si>
  <si>
    <t>Fio o.c.p., a.s.</t>
  </si>
  <si>
    <t>Y</t>
  </si>
  <si>
    <t>Družstevní záložna PSD</t>
  </si>
  <si>
    <t>73.40</t>
  </si>
  <si>
    <t>Marek</t>
  </si>
  <si>
    <t>Polka</t>
  </si>
  <si>
    <t>Fio leasing, a.s.</t>
  </si>
  <si>
    <t>KOFIMA, s.r.o.</t>
  </si>
  <si>
    <t>FPSROH, spol. s r.o.</t>
  </si>
  <si>
    <t>VVISS, a.s.</t>
  </si>
  <si>
    <t>APMAS, a.s.</t>
  </si>
  <si>
    <t>BPMAS, a.s.</t>
  </si>
  <si>
    <t>CPMAS, a.s.</t>
  </si>
  <si>
    <t>EPMAS, a.s.</t>
  </si>
  <si>
    <t>FPMAS, a.s.</t>
  </si>
  <si>
    <t>BIOOVO s.r.o.</t>
  </si>
  <si>
    <t>BIOAGRO s. r. o.</t>
  </si>
  <si>
    <t>VVISS spol. s r.o.</t>
  </si>
  <si>
    <t>OVOFARM s.r.o.</t>
  </si>
  <si>
    <t>OVOAGRI, s.r.o.</t>
  </si>
  <si>
    <t>UNITED FRUITS, a.s., v likvidaci</t>
  </si>
  <si>
    <t>Fio Holding, a.s.</t>
  </si>
  <si>
    <t>CASRK, a.s.</t>
  </si>
  <si>
    <t>FG servis, spol. s r.o.</t>
  </si>
  <si>
    <t>BaFio a.s.</t>
  </si>
  <si>
    <t>RM-S FINANCE, s.r.o.</t>
  </si>
  <si>
    <t>Fio Consulting, spol. s r.o.</t>
  </si>
  <si>
    <t>Bláha</t>
  </si>
  <si>
    <t>Objekt vykazování podle činností CZ_NACE</t>
  </si>
  <si>
    <t>Uplatnování významného vlivu</t>
  </si>
  <si>
    <t>Celková jmen. hodnota akcií vyk.subjektu držených akcionářem</t>
  </si>
  <si>
    <t>Celkový počet hlasovacích práv držených akcionářem</t>
  </si>
  <si>
    <r>
      <t>Součet </t>
    </r>
    <r>
      <rPr>
        <sz val="7.5"/>
        <rFont val="Serif"/>
        <family val="0"/>
      </rPr>
      <t>(</t>
    </r>
    <r>
      <rPr>
        <b/>
        <sz val="7.5"/>
        <rFont val="Serif"/>
        <family val="0"/>
      </rPr>
      <t>Σ</t>
    </r>
    <r>
      <rPr>
        <sz val="7.5"/>
        <rFont val="Serif"/>
        <family val="0"/>
      </rPr>
      <t>)</t>
    </r>
  </si>
  <si>
    <t>Rozsah účasti</t>
  </si>
  <si>
    <t>Zákl.kapitál práv. osoby s kvalifik.účastí vykaz. subjektu</t>
  </si>
  <si>
    <t>Celkový počet hlas.práv práv.osoby s kval.úč.vykaz.subjektu</t>
  </si>
  <si>
    <t>Hodnota přímého podílu vykaz.subjektu na ZK jiné práv.osoby</t>
  </si>
  <si>
    <t>Hodnota nepřímého podílu vykaz.subjektu na ZK jiné práv.os.</t>
  </si>
  <si>
    <t>Počet přímých hlasov. práv vykaz.subjektu v jiné práv.osobě</t>
  </si>
  <si>
    <t>Počet nepřímých hlasov.práv vykaz.subjektu v jiné práv.osobě</t>
  </si>
  <si>
    <t>a) přijímání vkladů od veřejnosti,</t>
  </si>
  <si>
    <t>b) poskytování úvěrů,</t>
  </si>
  <si>
    <t>a) investování do cenných papírů na vlastní účet,</t>
  </si>
  <si>
    <t>b) finanční pronájem (finanční leasing),</t>
  </si>
  <si>
    <t>c) platební styk a zúčtování,</t>
  </si>
  <si>
    <t>d) vydávání a správa platebních prostředků, například platebních karet a cestovních šeků,</t>
  </si>
  <si>
    <t>e) poskytování záruk,</t>
  </si>
  <si>
    <t>f) otvírání akreditivů,</t>
  </si>
  <si>
    <t>g) obstarávání inkasa,</t>
  </si>
  <si>
    <t>h) poskytování investičních služeb v rozsahu hlavních investičních služeb,</t>
  </si>
  <si>
    <t>V rozsahu hlavních investičních služeb</t>
  </si>
  <si>
    <t>- podle § 4 odst. 2 písm. a) zákona č. 256/2004 Sb., o podnikání na kapitálovém trhu, ve znění pozdějších předpisů (dále jen "zákon o podnikání na kapitálovém trhu"), přijímání a předávání pokynů týkajících se investičních nástrojů, a to ve vztahu k investičním nástrojům podle § 3 odst. 1 písm.a), b) a d) až k) zákona o podnikání na kapitálovém trhu,</t>
  </si>
  <si>
    <t>- podle § 4 odst. 2 písm. b) zákona o podnikání na kapitálovém trhu, provádění pokynů týkajících se investičních nástrojů na účet zákazníka, a to ve vztahu k investičním nástrojům podle § 3 odst. 1 písm. a), b) a d) až k) zákona o podnikání na kapitálovém trhu,</t>
  </si>
  <si>
    <t>- podle § 4 odst. 2 písm. c) zákona o podnikání na kapitálovém trhu, obchodování s investičními nástroji na vlastní účet, a to ve vztahu k investičním nástrojům podle</t>
  </si>
  <si>
    <t>§ 3 odst. 1 písm. a), b) a d) až k) zákona o podnikání na kapitálovém trhu,</t>
  </si>
  <si>
    <t>- podle § 4 odst. 2 písm. d) zákona o podnikání na kapitálovém trhu, obhospodařování majetku zákazník, je-li jeho součástí investiční nástroj, na základě volné úvahy v rámci smluvního ujednání, a to ve vztahu k investičním nástrojům podle § 3 odst. 1 písm. a), b) zákona o podnikání na kapitálovém trhu,</t>
  </si>
  <si>
    <t>- podle § 4 odst. 2 písm. e) zákona o podnikání na kapitálovém trhu, investiční poradenství týkající se investičních nástrojů, a to ve vztahu k investičním nástrojům podle § 3 odst. 1 písm. a), b) a d) až k) zákona o podnikání na kapitálovém trhu,</t>
  </si>
  <si>
    <t>- podle § 4 odst. 2 písm. g) zákona o podnikání na kapitálovém trhu, upisování nebo umisťování investičních nástrojů se závazkem jejich upsání, a to ve vztahu k investičním nástrojům podle § 3 odst. 1 písm. a), b) zákona o podnikání na kapitálovém trhu,</t>
  </si>
  <si>
    <t>- podle § 4 odst. 2 písm. h) zákona o podnikání na kapitálovém trhu, umisťování investičních nástrojů bez závazku jejich upsání, a to ve vztahu k investičním nástrojům podle § 3 odst. 1 písm. a), b) zákona o podnikání na kapitálovém trhu,</t>
  </si>
  <si>
    <t>a v rozsahu doplňkových investičních služeb</t>
  </si>
  <si>
    <t>- podle § 4 odst. 3 písm. a) zákona o podnikání na kapitálovém trhu, úschova a správa investičních nástrojů včetně souvisejících služeb, a to ve vztahu k investičním nástrojům podle § 3 odst. 1 písm. a), b) a d) až k) zákona o podnikání na kapitálovém trhu,</t>
  </si>
  <si>
    <t>- podle § 4 odst. 3 písm. b) zákona o podnikání na kapitálovém trhu, poskytování úvěru nebo půjčky zákazníkovi za účelem umožnění obchodu s investičním nástrojem, na němž se poskytovatel úvěru nebo půjčky podílí, a to ve vztahu k investičním nástrojům podle § 3 odst. 1 písm. a), b) zákona o podnikání na kapitálovém trhu,</t>
  </si>
  <si>
    <t>- podle § 4 odst. 3 písm. c) zákona o podnikání na kapitálovém trhu, poradenská činnost týkající se struktury kapitálu, průmyslové strategie a s tím souvisejících otázek, jakož i poskytování porad a služeb týkajících se přeměn společností nebo převodů podniků,</t>
  </si>
  <si>
    <t>- podle § 4 odst. 3 písm. d) zákona o podnikání na kapitálovém trhu, poskytování investičních doporučení a analýz investičních příležitostí nebo podobných obecných doporučení týkajících se obchodování s investičními nástroji, a to ve vztahu k investičním nástrojům podle § 3 odst. 1 písm. a), b) a d) až k) zákona o podnikání na kapitálovém trhu,</t>
  </si>
  <si>
    <t>- podle § 4 odst. 3 písm. e) zákona o podnikání na kapitálovém trhu, provádění devizových operací souvisejících s poskytováním investičních služeb,</t>
  </si>
  <si>
    <t>i) finanční makléřství,</t>
  </si>
  <si>
    <t>k) směnárenská činnost,</t>
  </si>
  <si>
    <t>l) poskytování bankovních informací,</t>
  </si>
  <si>
    <t>m) obchodování na vlastní účet nebo na účet klienta s devizovými hodnotami a se zlatem,</t>
  </si>
  <si>
    <t>n) pronájem bezpečnostních schránek, a</t>
  </si>
  <si>
    <t>o) činnosti, které přímo souvisejí s činnostmi uvedenými v bankovní licenci.</t>
  </si>
  <si>
    <t>Výkon činností uvedených v zákoně o bankách § 1 odst. 1 zákona o bankách pod písmeny:</t>
  </si>
  <si>
    <t>Výkon činností uvedených v zákoně o bankách § 1 odst. 3 zákona o bankách pod písmeny:</t>
  </si>
  <si>
    <t>Kapitálová přiměřenost</t>
  </si>
  <si>
    <t>Informace o restrukturalizovaných pohledávkách</t>
  </si>
  <si>
    <t>Restrukturalizované pohledávky nebyly evidovány.</t>
  </si>
  <si>
    <t>Poměrové ukazatele</t>
  </si>
  <si>
    <t>Rentabilita průměrných aktiv (ROAA)</t>
  </si>
  <si>
    <t>Rentabilita průměrného kapitálu tier 1 (ROAE)</t>
  </si>
  <si>
    <t>Aktiva na jednoho zaměstnance (v tis.Kč)</t>
  </si>
  <si>
    <t>Správní náklady na jednoho zaměstnance (v tis.Kč)</t>
  </si>
  <si>
    <t>Zisk nebo ztráta po zdanění na jednoho zaměstnance (v tis.Kč)</t>
  </si>
  <si>
    <t>Kollárovo námestie 15</t>
  </si>
  <si>
    <t>Bratislava</t>
  </si>
  <si>
    <t>fio@fio.sk</t>
  </si>
  <si>
    <t>Fio banka, a. s., pobočka zahraničnej banky</t>
  </si>
  <si>
    <t>Členové orgánů vykazujícího subjektu - DIS60_12 - Členové dozorčího orgánu vykazujícího subjektu</t>
  </si>
  <si>
    <t>marek.polka@fio.cz</t>
  </si>
  <si>
    <t>filip.novotny@fio.cz</t>
  </si>
  <si>
    <t>Filip</t>
  </si>
  <si>
    <t>Novotný</t>
  </si>
  <si>
    <t>radek.zingor@fio.cz</t>
  </si>
  <si>
    <t>Radek</t>
  </si>
  <si>
    <t>Žingor</t>
  </si>
  <si>
    <t>jan.blaha@fio.cz</t>
  </si>
  <si>
    <t>4mobile s.r.o.</t>
  </si>
  <si>
    <t>Kleisner</t>
  </si>
  <si>
    <t>tyřka, spol. s.r.o.</t>
  </si>
  <si>
    <t>AFUS spol. s r.o.</t>
  </si>
  <si>
    <t>Pharro Praha CZ a.s.</t>
  </si>
  <si>
    <t>Vít</t>
  </si>
  <si>
    <t>Skácel</t>
  </si>
  <si>
    <t>Karel</t>
  </si>
  <si>
    <t>Drášil</t>
  </si>
  <si>
    <t>BaFio, a.s.</t>
  </si>
  <si>
    <t>APMAS, a. s.</t>
  </si>
  <si>
    <t>BPMAS, a. s.</t>
  </si>
  <si>
    <t>CPMAS, a. s.</t>
  </si>
  <si>
    <t>EPMAS, a. s.</t>
  </si>
  <si>
    <t>FPMAS, a. s.</t>
  </si>
  <si>
    <t>ETE, a.s.</t>
  </si>
  <si>
    <t>RECOMED spol. s r.o.</t>
  </si>
  <si>
    <t>CFT, a. s.</t>
  </si>
  <si>
    <t>AASRK, a. s.</t>
  </si>
  <si>
    <t>BASRK, a. s.</t>
  </si>
  <si>
    <t>CASRK, a. s.</t>
  </si>
  <si>
    <t>DASRK, a. s.</t>
  </si>
  <si>
    <t>EASRK, a. s.</t>
  </si>
  <si>
    <t>PPH, a.s.</t>
  </si>
  <si>
    <t>DAT ekonomik s.r.o.</t>
  </si>
  <si>
    <t>Daniela </t>
  </si>
  <si>
    <t>Dvořáková</t>
  </si>
  <si>
    <t>Kvalifikované účasti vykazujícího subjektu - Kvalifikované účasti vykaz.subjektu v jiných práv. osobách</t>
  </si>
  <si>
    <t>Akcionářská struktura vykazujícího subjektu - Akcionáři vykazujícího subjektu - právnické osoby</t>
  </si>
  <si>
    <t>Představitelé banky v jiných právnických osobách - Představitelé a zaměstnanci banky v jiných práv. osobách</t>
  </si>
  <si>
    <t>Řídící a kontaktní osoby vykazujícího subjektu - Kontaktní osoby vykazujícího subjektu pro vymezené oblasti</t>
  </si>
  <si>
    <t>Kapitál (Σ)</t>
  </si>
  <si>
    <t> 1 </t>
  </si>
  <si>
    <t>Původní kapitál (Tier 1) (Σ)</t>
  </si>
  <si>
    <t> 2 </t>
  </si>
  <si>
    <t>Splacený základní kapitál zapsaný v obchodním rejstříku</t>
  </si>
  <si>
    <t> 3 </t>
  </si>
  <si>
    <t>Vlastní akcie</t>
  </si>
  <si>
    <t> 4 </t>
  </si>
  <si>
    <t>Emisní ážio</t>
  </si>
  <si>
    <t> 5 </t>
  </si>
  <si>
    <t>Rezervní fondy a nerozdělený zisk (Σ)</t>
  </si>
  <si>
    <t> 6 </t>
  </si>
  <si>
    <t>Povinné rezervní fondy</t>
  </si>
  <si>
    <t> 7 </t>
  </si>
  <si>
    <t>Ostatní fondy z rozdělení zisku</t>
  </si>
  <si>
    <t> 8 </t>
  </si>
  <si>
    <t>Nerozdělený zisk z předchozích období</t>
  </si>
  <si>
    <t> 9 </t>
  </si>
  <si>
    <t>Zisk za účetní období po zdanění</t>
  </si>
  <si>
    <t> 10 </t>
  </si>
  <si>
    <t>Neuhrazená ztráta z předchozích období</t>
  </si>
  <si>
    <t> 11 </t>
  </si>
  <si>
    <t>Výsledné kurzové rozdíly z konsolidace</t>
  </si>
  <si>
    <t> 12 </t>
  </si>
  <si>
    <t>Zisk za běžné účetní období</t>
  </si>
  <si>
    <t> 13 </t>
  </si>
  <si>
    <t>Ztráta za běžné účetní období</t>
  </si>
  <si>
    <t> 14 </t>
  </si>
  <si>
    <t>Čistý zisk z kapitalizace budouc. příjmů ze sekuritizace</t>
  </si>
  <si>
    <t> 15 </t>
  </si>
  <si>
    <t>Zisk/ztráta z ocenění závazků v RH z titulu úvěr. rizika</t>
  </si>
  <si>
    <t> 16 </t>
  </si>
  <si>
    <t>Další odčitatelné položky z původního kapitálu (Σ)</t>
  </si>
  <si>
    <t> 17 </t>
  </si>
  <si>
    <t>Goodwill</t>
  </si>
  <si>
    <t> 18 </t>
  </si>
  <si>
    <t>Nehmotný majetek jiný než goodwill</t>
  </si>
  <si>
    <t> 19 </t>
  </si>
  <si>
    <t>Negat. oceň. rozdíl ze změn RH realiz. kapitál. nástrojů</t>
  </si>
  <si>
    <t> 20 </t>
  </si>
  <si>
    <t>Účastnické CP vydané osobou s kvalifikov. účastí v bance</t>
  </si>
  <si>
    <t> 21 </t>
  </si>
  <si>
    <t>Dodatkový kapitál (Tier 2) (Σ)</t>
  </si>
  <si>
    <t> 22 </t>
  </si>
  <si>
    <t>Hlavní dodatkový kapitál- přebytek v krytí oč.úv.ztrát u IRB</t>
  </si>
  <si>
    <t> 23 </t>
  </si>
  <si>
    <t>Vedlejší dodatkový kapitál (Σ)</t>
  </si>
  <si>
    <t> 24 </t>
  </si>
  <si>
    <t>Podřízený dluh A</t>
  </si>
  <si>
    <t> 25 </t>
  </si>
  <si>
    <t>Pozit. oceň. rozdíl ze změn RH realiz. akcií a podíl. listů</t>
  </si>
  <si>
    <t> 26 </t>
  </si>
  <si>
    <t>Odčitatelné položky od původ. a dodat.kapitálu (Tier1+Tier2) (Σ)</t>
  </si>
  <si>
    <t> 27 </t>
  </si>
  <si>
    <t>Kapitálové investice nad 10 % do bank a ost.fin.institucí</t>
  </si>
  <si>
    <t> 28 </t>
  </si>
  <si>
    <t>Kapitálové investice nad 10 % do pojišťoven</t>
  </si>
  <si>
    <t> 29 </t>
  </si>
  <si>
    <t>Kapitálové investice do 10 % do institucí a fin. institucí</t>
  </si>
  <si>
    <t> 30 </t>
  </si>
  <si>
    <t>Význ.obezř.úpravy při tržním oceňování n. oceňování modelem</t>
  </si>
  <si>
    <t> 31 </t>
  </si>
  <si>
    <t>Expozice ze sekuritizace s rizik. váhou 1250%</t>
  </si>
  <si>
    <t> 32 </t>
  </si>
  <si>
    <t>Nedostatek v krytí očekávaných úvěrových ztrát u IRB</t>
  </si>
  <si>
    <t> 33 </t>
  </si>
  <si>
    <t>Převýšení jiných než význ.obezř.úprav nad podříz.dluhem B</t>
  </si>
  <si>
    <t> 34 </t>
  </si>
  <si>
    <t>Odpočet u volných dodávek</t>
  </si>
  <si>
    <t> 35 </t>
  </si>
  <si>
    <t>Kapitál na krytí tržního rizika (Tier 3)</t>
  </si>
  <si>
    <t> 36 </t>
  </si>
  <si>
    <t>Podřízený dluh B</t>
  </si>
  <si>
    <t> 37 </t>
  </si>
  <si>
    <t>Jiné než význ. obezř. úpravy při trž.oceň. nebo oceň.modelem</t>
  </si>
  <si>
    <t> 38 </t>
  </si>
  <si>
    <t>Kapitálové požadavky celkem (Σ)</t>
  </si>
  <si>
    <t>Kap. pož. k úvěrovému riziku celkem (Σ)</t>
  </si>
  <si>
    <t>Kap. pož. k úvěr. riziku při STA celkem (Σ)</t>
  </si>
  <si>
    <t>Kap. pož. k úvěr. riziku při STA k expozicím celkem (Σ)</t>
  </si>
  <si>
    <t>Kap. pož. při STA k expoz. vůči centr. vládám a bankám</t>
  </si>
  <si>
    <t>Kap. pož. při STA k expoz. vůči reg. vládám a míst. orgánům</t>
  </si>
  <si>
    <t>Kap. pož. při STA k expoz. vůči org.veřejného sektoru a ost.</t>
  </si>
  <si>
    <t>Kap. pož. při STA k expoz. vůči mezinárodním rozvoj. bankám</t>
  </si>
  <si>
    <t>Kap. pož. při STA k expoz. vůči mezinárodním organizacím</t>
  </si>
  <si>
    <t>Kap. pož. při STA k expoz. vůči institucím</t>
  </si>
  <si>
    <t>Kap. pož. při STA k podnikovým expoz.</t>
  </si>
  <si>
    <t>Kap. pož. při STA k retailovým expoz.</t>
  </si>
  <si>
    <t>Kap. pož. při STA k expoz. zajištěným nemovitostmi</t>
  </si>
  <si>
    <t>Kap. pož. při STA k expoz. po splatnosti</t>
  </si>
  <si>
    <t>Kap. pož. při STA k regulatorně vysoce rizikovým expoz.</t>
  </si>
  <si>
    <t>Kap. pož. při STA k expoz. v krytých dluhopisech</t>
  </si>
  <si>
    <t>Kap. pož. při STA ke krátkod.expoz.vůči inst. a podn. expoz.</t>
  </si>
  <si>
    <t>Kap. pož. při STA k expoz. vůči fondům kolekt. investování</t>
  </si>
  <si>
    <t>Kap. pož. při STA k ostatním expoz.</t>
  </si>
  <si>
    <t>Kap. pož. k úvěr. riziku při STA v IRB k expozicím celkem (Σ)</t>
  </si>
  <si>
    <t>Kap. pož. při STA v IRB k expoz. vůči centr.vládám a bankám</t>
  </si>
  <si>
    <t>Kap. pož. při STA v IRB k expoz. vůči institucím</t>
  </si>
  <si>
    <t>Kap. pož. při STA v IRB k podnikovým expoz.</t>
  </si>
  <si>
    <t>Kap. pož. při STA v IRB k retailovým expoz.</t>
  </si>
  <si>
    <t>Kap. pož. při STA v IRB k akciovým expoz.</t>
  </si>
  <si>
    <t>Kap. pož. při STA v IRB k ostatním expoz.</t>
  </si>
  <si>
    <t>Kap. pož. k úvěr. riziku při STA k sekuritizovaným expozicím</t>
  </si>
  <si>
    <t>Kap. pož. k úvěr. riziku při IRB celkem (Σ)</t>
  </si>
  <si>
    <t>Kap. pož. k úvěr. riziku při IRB k vybr. expozicím celkem (Σ)</t>
  </si>
  <si>
    <t>Kap. pož. při IRB k expoz. vůči centr. vládám a bankám</t>
  </si>
  <si>
    <t>Kap. pož. při IRB k expoz. vůči institucím</t>
  </si>
  <si>
    <t>Kap. pož. při IRB k podnikovým expoz.</t>
  </si>
  <si>
    <t>Kap. pož. při IRB k retailovým expoz.</t>
  </si>
  <si>
    <t>Kap. pož. k úvěr. riziku při IRB k akciovým expozicím</t>
  </si>
  <si>
    <t>Kap.pož. k úvěr.riziku při IRB k sekuritizovaným expozicím</t>
  </si>
  <si>
    <t>Kap. pož. k úvěr. riziku při IRB k ostatním expozicím</t>
  </si>
  <si>
    <t>Kap. pož. k vypořádacímu riziku</t>
  </si>
  <si>
    <t>Kap.pož. k pozičnímu, měnovému a komoditnímu riziku celkem (Σ)</t>
  </si>
  <si>
    <t>Kap. pož. k trž. riziku při stand. přístupu (STA) celkem (Σ)</t>
  </si>
  <si>
    <t> 39 </t>
  </si>
  <si>
    <t>Kap. pož. při STA k úrokovému riziku</t>
  </si>
  <si>
    <t> 40 </t>
  </si>
  <si>
    <t>Kap. pož. při STA k akciovému riziku</t>
  </si>
  <si>
    <t> 41 </t>
  </si>
  <si>
    <t>Kap. pož. při STA k měnovému riziku</t>
  </si>
  <si>
    <t> 42 </t>
  </si>
  <si>
    <t>Kap. pož. při STA ke komoditnímu riziku</t>
  </si>
  <si>
    <t> 43 </t>
  </si>
  <si>
    <t>Kap. pož. k trž. riziku při přístupu založ. na vl. modelech</t>
  </si>
  <si>
    <t> 44 </t>
  </si>
  <si>
    <t>Kap. pož. k operačnímu riziku celkem (Σ)</t>
  </si>
  <si>
    <t> 45 </t>
  </si>
  <si>
    <t>Kap. pož. k oper. riziku při BIA</t>
  </si>
  <si>
    <t> 46 </t>
  </si>
  <si>
    <t>Kap. pož. k oper. riziku při TSA</t>
  </si>
  <si>
    <t> 47 </t>
  </si>
  <si>
    <t>Kap. pož. k oper. riziku při ASA</t>
  </si>
  <si>
    <t> 48 </t>
  </si>
  <si>
    <t>Kap. pož. k oper. riziku při AMA</t>
  </si>
  <si>
    <t> 49 </t>
  </si>
  <si>
    <t>Kap. pož. k riziku angažovanosti obch. portfolia</t>
  </si>
  <si>
    <t> 50 </t>
  </si>
  <si>
    <t>Kap. pož k ostatním nástrojům obch. portfolia</t>
  </si>
  <si>
    <t> 51 </t>
  </si>
  <si>
    <t>Přechodný kap. pož. - dorovnání k Basel 1</t>
  </si>
  <si>
    <t> 52 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</si>
  <si>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</si>
  <si>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</si>
  <si>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</si>
  <si>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přech. kap. pož.</t>
  </si>
  <si>
    <t>Kapit. přiměřenost před zápočtem přech. kap. pož.</t>
  </si>
  <si>
    <t>Přebytek/nedostatek kapitálu</t>
  </si>
  <si>
    <t>Přebytek/nedostatek v krytí oček. ztrát při IRB (Σ)</t>
  </si>
  <si>
    <t>Úpravy ocenění expozic a rezervy k podrozv. položkám při IRB (Σ)</t>
  </si>
  <si>
    <t>Opravné položky k portfoliím expozic při IRB</t>
  </si>
  <si>
    <t>Opravné položky k individuálním expozicím při IRB</t>
  </si>
  <si>
    <t>Ost. úpravy ocenění expozic a rezervy k podrozv. položkám při IRB</t>
  </si>
  <si>
    <t>Očekávané úvěrové ztráty při IRB</t>
  </si>
  <si>
    <t>Celková výše podřízeného dluhu</t>
  </si>
  <si>
    <t>Kapitál, kapitálové požadavky a kapitálová přiměřenost - Kapitál</t>
  </si>
  <si>
    <t>Kapitál, kapitálové požadavky a kapitálová přiměřenost -  Přehled kapitálových požadavků</t>
  </si>
  <si>
    <t>Kapitál, kapitálové požadavky a kapitálová přiměřenost -  Kapitálová přiměřenost a doplňující informace</t>
  </si>
  <si>
    <t>Základní rozvaha - Aktiva vykazujícího subjektu v základním členění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</si>
  <si>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</si>
  <si>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</si>
  <si>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</si>
  <si>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</si>
  <si>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</si>
  <si>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</si>
  <si>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</si>
  <si>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</si>
  <si>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</si>
  <si>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2            </t>
  </si>
  <si>
    <t>            3            </t>
  </si>
  <si>
    <t>            4            </t>
  </si>
  <si>
    <t>            5            </t>
  </si>
  <si>
    <t>            6            </t>
  </si>
  <si>
    <t>            7            </t>
  </si>
  <si>
    <t>            8            </t>
  </si>
  <si>
    <t>            9            </t>
  </si>
  <si>
    <t>            10            </t>
  </si>
  <si>
    <t>            11            </t>
  </si>
  <si>
    <t>            12            </t>
  </si>
  <si>
    <t>            13            </t>
  </si>
  <si>
    <t>            14            </t>
  </si>
  <si>
    <t>Aktiva celkem (Σ)</t>
  </si>
  <si>
    <t>Pokladní hotovost a pohledávky vůči centrálním bankám (Σ)</t>
  </si>
  <si>
    <t>Pokladní hotovost</t>
  </si>
  <si>
    <t>Pohledávky vůči centrálním bankám</t>
  </si>
  <si>
    <t>Finanční aktiva k obchodování (Σ)</t>
  </si>
  <si>
    <t>Deriváty k obchodování s kladnou reálnou hodnotou</t>
  </si>
  <si>
    <t>Kapitálové nástroje k obchodování</t>
  </si>
  <si>
    <t>Dluhové cenné papíry k obchodování</t>
  </si>
  <si>
    <t>Pohledávky k obchodování (Σ)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</si>
  <si>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</si>
  <si>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</si>
  <si>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</si>
  <si>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 (Σ)</t>
  </si>
  <si>
    <t>Kapitálové nástroje v reálné hodnotě vykázané do Z/Z</t>
  </si>
  <si>
    <t>Dluhové cenné papíry v reálné hodnotě vykázané do Z/Z</t>
  </si>
  <si>
    <t>Pohledávky v reálné hodnotě vykázané do zisku nebo ztráty (Σ)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</si>
  <si>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</si>
  <si>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</si>
  <si>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</si>
  <si>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Realizovatelná finanční aktiva (Σ)</t>
  </si>
  <si>
    <t>Kapitálové nástroje realizovatelné</t>
  </si>
  <si>
    <t>Dluhové cenné papíry realizovatelné</t>
  </si>
  <si>
    <t>Pohledávky realizovatelné (Σ)</t>
  </si>
  <si>
    <t>Pohledávky realizovatelné vůči úvěrovým institucím</t>
  </si>
  <si>
    <t>Pohledávky realizovatelné vůči j.osobám než úvěr.institucím</t>
  </si>
  <si>
    <t>Ostatní pohledávky realizovatelné sektorově nečleněné</t>
  </si>
  <si>
    <t>Úvěry a jiné pohledávky (Σ)</t>
  </si>
  <si>
    <t>Dluhové cenné papíry neobchodovatelné</t>
  </si>
  <si>
    <t>Pohledávky (Σ)</t>
  </si>
  <si>
    <t>Pohledávky vůči úvěrovým institucím</t>
  </si>
  <si>
    <t>Pohledávky vůči osobám jiným než úvěrovým institucím</t>
  </si>
  <si>
    <t>Ostatní pohledávky sektorově nečleněné</t>
  </si>
  <si>
    <t>Finanční investice držené do splatnosti (Σ)</t>
  </si>
  <si>
    <t>Dluhové cenné papíry držené do splatnosti</t>
  </si>
  <si>
    <t>Pohledávky držené do splatnosti (Σ)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</si>
  <si>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</si>
  <si>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</si>
  <si>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</si>
  <si>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Zajišťovací deriváty s kladnou reálnou hodnotou (Σ)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</si>
  <si>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</si>
  <si>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</si>
  <si>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</si>
  <si>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</si>
  <si>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</si>
  <si>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</si>
  <si>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 (Σ)</t>
  </si>
  <si>
    <t>Pozemky, budovy a zařízení</t>
  </si>
  <si>
    <t>Investice do nemovitostí</t>
  </si>
  <si>
    <t>Nehmotný majetek (Σ)</t>
  </si>
  <si>
    <t>Ostatní nehmotný majetek</t>
  </si>
  <si>
    <t>Účasti v přidružených a ovládaných osobách a ve spol.podn.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</si>
  <si>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</si>
  <si>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</si>
  <si>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</si>
  <si>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</si>
  <si>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</si>
  <si>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</si>
  <si>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</si>
  <si>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</si>
  <si>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</si>
  <si>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</si>
  <si>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Základní rozvaha- Závazky a vlastní kapitál vykaz.subjektu v základním členění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</si>
  <si>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</si>
  <si>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</si>
  <si>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</si>
  <si>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</si>
  <si>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</si>
  <si>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</si>
  <si>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</si>
  <si>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</si>
  <si>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</si>
  <si>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</si>
  <si>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</si>
  <si>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</si>
  <si>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</si>
  <si>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</si>
  <si>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</si>
  <si>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</si>
  <si>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</si>
  <si>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</si>
  <si>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</si>
  <si>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</si>
  <si>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</si>
  <si>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</si>
  <si>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</si>
  <si>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</si>
  <si>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</si>
  <si>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</si>
  <si>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</si>
  <si>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</si>
  <si>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</si>
  <si>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</si>
  <si>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</si>
  <si>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</si>
  <si>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</si>
  <si>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</si>
  <si>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</si>
  <si>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</si>
  <si>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</si>
  <si>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</si>
  <si>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</si>
  <si>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</si>
  <si>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</si>
  <si>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</si>
  <si>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</si>
  <si>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</si>
  <si>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</si>
  <si>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</si>
  <si>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</si>
  <si>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Splacený základní kapitál</t>
  </si>
  <si>
    <t>Nesplacený základní kapitál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</si>
  <si>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</si>
  <si>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</si>
  <si>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</si>
  <si>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</si>
  <si>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</si>
  <si>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</si>
  <si>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</si>
  <si>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</si>
  <si>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</si>
  <si>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</si>
  <si>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</si>
  <si>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</si>
  <si>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</si>
  <si>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</si>
  <si>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</si>
  <si>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</si>
  <si>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</si>
  <si>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</si>
  <si>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</si>
  <si>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</si>
  <si>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 65 </t>
  </si>
  <si>
    <t>Zisk (ztráta) za běžné účetní období</t>
  </si>
  <si>
    <t> 66 </t>
  </si>
  <si>
    <t>Přehled výnosů, nákladů, zisků a ztrát -  Výnosy, náklady, zisky a ztráty vykazujícího subjektu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</si>
  <si>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</si>
  <si>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</si>
  <si>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</si>
  <si>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</si>
  <si>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</si>
  <si>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</si>
  <si>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</si>
  <si>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</si>
  <si>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</si>
  <si>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</si>
  <si>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</si>
  <si>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</si>
  <si>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</si>
  <si>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</si>
  <si>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</si>
  <si>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</si>
  <si>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</si>
  <si>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</si>
  <si>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</si>
  <si>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</si>
  <si>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</si>
  <si>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</si>
  <si>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</si>
  <si>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</si>
  <si>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</si>
  <si>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</si>
  <si>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</si>
  <si>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</si>
  <si>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</si>
  <si>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</si>
  <si>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</si>
  <si>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</si>
  <si>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</si>
  <si>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</si>
  <si>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</si>
  <si>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</si>
  <si>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</si>
  <si>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</si>
  <si>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</si>
  <si>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</si>
  <si>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</si>
  <si>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</si>
  <si>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</si>
  <si>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</si>
  <si>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</si>
  <si>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</si>
  <si>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</si>
  <si>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</si>
  <si>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</si>
  <si>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</si>
  <si>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</si>
  <si>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</si>
  <si>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</si>
  <si>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</si>
  <si>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</si>
  <si>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</si>
  <si>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</si>
  <si>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</si>
  <si>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</si>
  <si>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</si>
  <si>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</si>
  <si>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</si>
  <si>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</si>
  <si>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</si>
  <si>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</si>
  <si>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</si>
  <si>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</si>
  <si>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</si>
  <si>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</si>
  <si>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</si>
  <si>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</si>
  <si>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</si>
  <si>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</si>
  <si>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</si>
  <si>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</si>
  <si>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</si>
  <si>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</si>
  <si>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</si>
  <si>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</si>
  <si>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</si>
  <si>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</si>
  <si>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</si>
  <si>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</si>
  <si>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</si>
  <si>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</si>
  <si>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</si>
  <si>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</si>
  <si>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</si>
  <si>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</si>
  <si>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</si>
  <si>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</si>
  <si>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</si>
  <si>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</si>
  <si>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 80 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</si>
  <si>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</si>
  <si>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</si>
  <si>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</si>
  <si>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</si>
  <si>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</si>
  <si>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</si>
  <si>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</si>
  <si>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</si>
  <si>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</si>
  <si>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</si>
  <si>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</si>
  <si>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</si>
  <si>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</si>
  <si>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</si>
  <si>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</si>
  <si>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</si>
  <si>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</si>
  <si>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</si>
  <si>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</si>
  <si>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</si>
  <si>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</si>
  <si>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</si>
  <si>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</si>
  <si>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</si>
  <si>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</si>
  <si>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</si>
  <si>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</si>
  <si>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</si>
  <si>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</si>
  <si>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</si>
  <si>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</si>
  <si>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</si>
  <si>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</si>
  <si>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</si>
  <si>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</si>
  <si>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</si>
  <si>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</si>
  <si>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</si>
  <si>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</si>
  <si>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</si>
  <si>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</si>
  <si>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</si>
  <si>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</si>
  <si>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</si>
  <si>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</si>
  <si>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</si>
  <si>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Hodnota před znehodnocením</t>
  </si>
  <si>
    <t>Opravné položky</t>
  </si>
  <si>
    <t>Kumulovaná ztráta z ocenění reálnou hodnotou</t>
  </si>
  <si>
    <t>Účetní hodnota (netto)</t>
  </si>
  <si>
    <t>Finanč. aktiva oceňovaná naběhlou hodnotou nebo pořiz. cenou</t>
  </si>
  <si>
    <t>Finanční aktiva oceňovaná reálnou hodnotou</t>
  </si>
  <si>
    <t>Kapitálové nástroje</t>
  </si>
  <si>
    <t>Dluhové cenné papíry</t>
  </si>
  <si>
    <t>Pohledávky bez znehodnocení (Σ)</t>
  </si>
  <si>
    <t>Pohledávky bez znehodnocení za centrálními bankami</t>
  </si>
  <si>
    <t>Pohledávky bez znehodnocení za úvěrovými institucemi</t>
  </si>
  <si>
    <t>Pohledávky bez znehodnocení za vládními institucemi</t>
  </si>
  <si>
    <t>Pohledávky bez znehodnocení za ostatními klienty/zákazníky</t>
  </si>
  <si>
    <t>Ostatní pohledávky bez znehodnocení sektorově nečleněné</t>
  </si>
  <si>
    <t>Pohledávky se znehodnocením (Σ)</t>
  </si>
  <si>
    <t>Pohledávky se znehodnocením za centrálními bankami</t>
  </si>
  <si>
    <t>Pohledávky se znehodnocením za úvěrovými institucemi</t>
  </si>
  <si>
    <t>Pohledávky se znehodnocením za vládními institucemi</t>
  </si>
  <si>
    <t>Pohledávky se znehodnocením za ostatní klienty/zákazníky</t>
  </si>
  <si>
    <t>Ostatní pohledávky se znehodnocením sektorově nečleněné</t>
  </si>
  <si>
    <t>Struktura finančních aktiv podle znehodnocení - Finanční aktiva podle znehodnocení, sektorů a ocenění</t>
  </si>
  <si>
    <t>Reálná hodnota</t>
  </si>
  <si>
    <t>Jmenovitá hodnota</t>
  </si>
  <si>
    <t>Deriváty k obchodování (Σ)</t>
  </si>
  <si>
    <t>Úrokové deriváty k obchodování (Σ)</t>
  </si>
  <si>
    <t>Úrokové opce/cap/floor/collar/swaption k obchodování</t>
  </si>
  <si>
    <t>Úrokové swapy (IRS) k obchodování</t>
  </si>
  <si>
    <t>Dohody o forwardové úrokové míře (FRA) k obchodování</t>
  </si>
  <si>
    <t>Úrokové forwardy (jiné než FRA) k obchodování</t>
  </si>
  <si>
    <t>Úrokové futures k obchodování</t>
  </si>
  <si>
    <t>Ostatní úrokové deriváty k obchodování</t>
  </si>
  <si>
    <t>Akciové deriváty k obchodování (Σ)</t>
  </si>
  <si>
    <t>Akciové forwardy k obchodování</t>
  </si>
  <si>
    <t>Akciové futures k obchodování</t>
  </si>
  <si>
    <t>Akciové opce k obchodování</t>
  </si>
  <si>
    <t>Akciové warranty k obchodování</t>
  </si>
  <si>
    <t>Ostatní akciové deriváty k obchodování</t>
  </si>
  <si>
    <t>Měnové deriváty k obchodování (Σ)</t>
  </si>
  <si>
    <t>Měnové forwardy k obchodování</t>
  </si>
  <si>
    <t>Měnové futures k obchodování</t>
  </si>
  <si>
    <t>Křížové měnové swapy k obchodování</t>
  </si>
  <si>
    <t>Měnové opce k obchodování</t>
  </si>
  <si>
    <t>Ostatní měnové deriváty k obchodování</t>
  </si>
  <si>
    <t>Úvěrové deriváty k obchodování (Σ)</t>
  </si>
  <si>
    <t>Swapy úvěrového selhání k obchodování</t>
  </si>
  <si>
    <t>Opce úvěrového rozpětí k obchodování</t>
  </si>
  <si>
    <t>Swapy veškerých výnosů k obchodování</t>
  </si>
  <si>
    <t>Ostatní úvěrové deriváty k obchodování</t>
  </si>
  <si>
    <t>Komoditní deriváty k obchodování</t>
  </si>
  <si>
    <t>Ostatní deriváty k obchodování</t>
  </si>
  <si>
    <t>Struktura derivátů -  Deriváty k obchodování - aktiva</t>
  </si>
  <si>
    <t>Struktura derivátů -  Deriváty k obchodování - závazky</t>
  </si>
  <si>
    <t>Opravné položky k jednotlivým pohledávkám</t>
  </si>
  <si>
    <t>Opravné položky k port. pohled. jednotlivě bez znehodnocení</t>
  </si>
  <si>
    <t>Opravné položky k portfoliu jednotlivě nevýznam. pohledávek</t>
  </si>
  <si>
    <t>Pohledávky z finančních činností celkem (Σ)</t>
  </si>
  <si>
    <t>Pohledávky za úvěrovými institucemi (Σ)</t>
  </si>
  <si>
    <t>Pohledávky za úvěrovými institucemi bez selhání (Σ)</t>
  </si>
  <si>
    <t>Standardní pohledávky za úvěrovými institucemi</t>
  </si>
  <si>
    <t>Sledované pohledávky za úvěrovými institucemi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</si>
</sst>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7.5"/>
      <name val="Serif"/>
      <family val="0"/>
    </font>
    <font>
      <b/>
      <sz val="7.5"/>
      <name val="Serif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3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17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1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17" applyFont="1" applyFill="1" applyAlignment="1">
      <alignment horizontal="center"/>
    </xf>
    <xf numFmtId="0" fontId="0" fillId="0" borderId="0" xfId="17" applyFont="1" applyFill="1" applyAlignment="1">
      <alignment/>
    </xf>
    <xf numFmtId="0" fontId="0" fillId="0" borderId="0" xfId="17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/>
    </xf>
    <xf numFmtId="3" fontId="0" fillId="0" borderId="0" xfId="0" applyNumberFormat="1" applyFont="1" applyAlignment="1">
      <alignment wrapText="1"/>
    </xf>
    <xf numFmtId="3" fontId="3" fillId="2" borderId="0" xfId="0" applyNumberFormat="1" applyFont="1" applyFill="1" applyAlignment="1">
      <alignment/>
    </xf>
    <xf numFmtId="3" fontId="0" fillId="0" borderId="0" xfId="0" applyNumberFormat="1" applyAlignment="1">
      <alignment horizontal="center" wrapText="1"/>
    </xf>
    <xf numFmtId="3" fontId="0" fillId="4" borderId="0" xfId="17" applyNumberFormat="1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2.emf" /><Relationship Id="rId10" Type="http://schemas.openxmlformats.org/officeDocument/2006/relationships/image" Target="../media/image1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341</xdr:row>
      <xdr:rowOff>0</xdr:rowOff>
    </xdr:from>
    <xdr:to>
      <xdr:col>1</xdr:col>
      <xdr:colOff>304800</xdr:colOff>
      <xdr:row>342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914400</xdr:colOff>
      <xdr:row>342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55406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1</xdr:col>
      <xdr:colOff>304800</xdr:colOff>
      <xdr:row>343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5568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</xdr:col>
      <xdr:colOff>914400</xdr:colOff>
      <xdr:row>343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55568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oPo?CONTEXT_FO=1&amp;CONTEXT_CS_IID=111916&amp;CONTEXT_DO_IID=935&amp;CONTEXT_STRUKT=A')" TargetMode="External" /><Relationship Id="rId2" Type="http://schemas.openxmlformats.org/officeDocument/2006/relationships/hyperlink" Target="javascript:showDetWin('/ewi/DcrTra?CONTEXT_FO=1&amp;CONTEXT_CS_IID=111916&amp;CONTEXT_DO_IID=935&amp;CONTEXT_STRUKT=A&amp;CONTEXT_FO=1&amp;CONTEXT_ROW=1&amp;CONTEXT_COL=1&amp;CONTEXT_DTYP=R')" TargetMode="External" /><Relationship Id="rId3" Type="http://schemas.openxmlformats.org/officeDocument/2006/relationships/hyperlink" Target="javascript:showDetWin('/ewi/DcrTra?CONTEXT_FO=1&amp;CONTEXT_CS_IID=111916&amp;CONTEXT_DO_IID=935&amp;CONTEXT_STRUKT=A&amp;CONTEXT_FO=1&amp;CONTEXT_ROW=2&amp;CONTEXT_COL=1&amp;CONTEXT_DTYP=R')" TargetMode="External" /><Relationship Id="rId4" Type="http://schemas.openxmlformats.org/officeDocument/2006/relationships/hyperlink" Target="javascript:showDetWin('/ewi/DcrTra?CONTEXT_FO=1&amp;CONTEXT_CS_IID=111916&amp;CONTEXT_DO_IID=935&amp;CONTEXT_STRUKT=A&amp;CONTEXT_FO=1&amp;CONTEXT_ROW=3&amp;CONTEXT_COL=1&amp;CONTEXT_DTYP=R')" TargetMode="External" /><Relationship Id="rId5" Type="http://schemas.openxmlformats.org/officeDocument/2006/relationships/hyperlink" Target="javascript:showDetWin('/ewi/DcrTra?CONTEXT_FO=1&amp;CONTEXT_CS_IID=111916&amp;CONTEXT_DO_IID=935&amp;CONTEXT_STRUKT=A&amp;CONTEXT_FO=1&amp;CONTEXT_ROW=4&amp;CONTEXT_COL=1&amp;CONTEXT_DTYP=R')" TargetMode="External" /><Relationship Id="rId6" Type="http://schemas.openxmlformats.org/officeDocument/2006/relationships/hyperlink" Target="javascript:showDetWin('/ewi/DcrTra?CONTEXT_FO=1&amp;CONTEXT_CS_IID=111916&amp;CONTEXT_DO_IID=935&amp;CONTEXT_STRUKT=A&amp;CONTEXT_FO=1&amp;CONTEXT_ROW=5&amp;CONTEXT_COL=1&amp;CONTEXT_DTYP=R')" TargetMode="External" /><Relationship Id="rId7" Type="http://schemas.openxmlformats.org/officeDocument/2006/relationships/hyperlink" Target="javascript:showDetWin('/ewi/DcrTra?CONTEXT_FO=1&amp;CONTEXT_CS_IID=111916&amp;CONTEXT_DO_IID=935&amp;CONTEXT_STRUKT=A&amp;CONTEXT_FO=1&amp;CONTEXT_ROW=6&amp;CONTEXT_COL=1&amp;CONTEXT_DTYP=R')" TargetMode="External" /><Relationship Id="rId8" Type="http://schemas.openxmlformats.org/officeDocument/2006/relationships/hyperlink" Target="javascript:showDetWin('/ewi/DcrTra?CONTEXT_FO=1&amp;CONTEXT_CS_IID=111916&amp;CONTEXT_DO_IID=935&amp;CONTEXT_STRUKT=A&amp;CONTEXT_FO=1&amp;CONTEXT_ROW=7&amp;CONTEXT_COL=1&amp;CONTEXT_DTYP=R')" TargetMode="External" /><Relationship Id="rId9" Type="http://schemas.openxmlformats.org/officeDocument/2006/relationships/hyperlink" Target="javascript:showDetWin('/ewi/DcrTra?CONTEXT_FO=1&amp;CONTEXT_CS_IID=111916&amp;CONTEXT_DO_IID=935&amp;CONTEXT_STRUKT=A&amp;CONTEXT_FO=1&amp;CONTEXT_ROW=8&amp;CONTEXT_COL=1&amp;CONTEXT_DTYP=R')" TargetMode="External" /><Relationship Id="rId10" Type="http://schemas.openxmlformats.org/officeDocument/2006/relationships/hyperlink" Target="javascript:showDetWin('/ewi/DcrTra?CONTEXT_FO=1&amp;CONTEXT_CS_IID=111916&amp;CONTEXT_DO_IID=935&amp;CONTEXT_STRUKT=A&amp;CONTEXT_FO=1&amp;CONTEXT_ROW=9&amp;CONTEXT_COL=1&amp;CONTEXT_DTYP=R')" TargetMode="External" /><Relationship Id="rId11" Type="http://schemas.openxmlformats.org/officeDocument/2006/relationships/hyperlink" Target="javascript:showDetWin('/ewi/DcrTra?CONTEXT_FO=1&amp;CONTEXT_CS_IID=111916&amp;CONTEXT_DO_IID=935&amp;CONTEXT_STRUKT=A&amp;CONTEXT_FO=1&amp;CONTEXT_ROW=10&amp;CONTEXT_COL=1&amp;CONTEXT_DTYP=R')" TargetMode="External" /><Relationship Id="rId12" Type="http://schemas.openxmlformats.org/officeDocument/2006/relationships/hyperlink" Target="javascript:showDetWin('/ewi/DcrTra?CONTEXT_FO=1&amp;CONTEXT_CS_IID=111916&amp;CONTEXT_DO_IID=935&amp;CONTEXT_STRUKT=A&amp;CONTEXT_FO=1&amp;CONTEXT_ROW=11&amp;CONTEXT_COL=1&amp;CONTEXT_DTYP=R')" TargetMode="External" /><Relationship Id="rId13" Type="http://schemas.openxmlformats.org/officeDocument/2006/relationships/hyperlink" Target="javascript:showDetWin('/ewi/DcrTra?CONTEXT_FO=1&amp;CONTEXT_CS_IID=111916&amp;CONTEXT_DO_IID=935&amp;CONTEXT_STRUKT=A&amp;CONTEXT_FO=1&amp;CONTEXT_ROW=12&amp;CONTEXT_COL=1&amp;CONTEXT_DTYP=R')" TargetMode="External" /><Relationship Id="rId14" Type="http://schemas.openxmlformats.org/officeDocument/2006/relationships/hyperlink" Target="javascript:showDetWin('/ewi/DcrTra?CONTEXT_FO=1&amp;CONTEXT_CS_IID=111916&amp;CONTEXT_DO_IID=935&amp;CONTEXT_STRUKT=A&amp;CONTEXT_FO=1&amp;CONTEXT_ROW=13&amp;CONTEXT_COL=1&amp;CONTEXT_DTYP=R')" TargetMode="External" /><Relationship Id="rId15" Type="http://schemas.openxmlformats.org/officeDocument/2006/relationships/hyperlink" Target="javascript:showDetWin('/ewi/DoPo?CONTEXT_FO=1&amp;CONTEXT_CS_IID=117274&amp;CONTEXT_DO_IID=936&amp;CONTEXT_STRUKT=A')" TargetMode="External" /><Relationship Id="rId16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C')" TargetMode="External" /><Relationship Id="rId17" Type="http://schemas.openxmlformats.org/officeDocument/2006/relationships/hyperlink" Target="javascript:showDetWin('/ewi/DcrTra?CONTEXT_FO=1&amp;CONTEXT_CS_IID=117274&amp;CONTEXT_DO_IID=936&amp;CONTEXT_STRUKT=A&amp;CONTEXT_FO=1&amp;CONTEXT_ROW=1&amp;CONTEXT_COL=2&amp;CONTEXT_DTYP=C')" TargetMode="External" /><Relationship Id="rId18" Type="http://schemas.openxmlformats.org/officeDocument/2006/relationships/hyperlink" Target="javascript:showDetWin('/ewi/DcrTra?CONTEXT_FO=1&amp;CONTEXT_CS_IID=117274&amp;CONTEXT_DO_IID=936&amp;CONTEXT_STRUKT=A&amp;CONTEXT_FO=1&amp;CONTEXT_ROW=1&amp;CONTEXT_COL=3&amp;CONTEXT_DTYP=C')" TargetMode="External" /><Relationship Id="rId19" Type="http://schemas.openxmlformats.org/officeDocument/2006/relationships/hyperlink" Target="javascript:showDetWin('/ewi/DcrTra?CONTEXT_FO=1&amp;CONTEXT_CS_IID=117274&amp;CONTEXT_DO_IID=936&amp;CONTEXT_STRUKT=A&amp;CONTEXT_FO=1&amp;CONTEXT_ROW=1&amp;CONTEXT_COL=4&amp;CONTEXT_DTYP=C')" TargetMode="External" /><Relationship Id="rId20" Type="http://schemas.openxmlformats.org/officeDocument/2006/relationships/hyperlink" Target="javascript:showDetWin('/ewi/DcrTra?CONTEXT_FO=1&amp;CONTEXT_CS_IID=117274&amp;CONTEXT_DO_IID=936&amp;CONTEXT_STRUKT=A&amp;CONTEXT_FO=1&amp;CONTEXT_ROW=1&amp;CONTEXT_COL=5&amp;CONTEXT_DTYP=C')" TargetMode="External" /><Relationship Id="rId21" Type="http://schemas.openxmlformats.org/officeDocument/2006/relationships/hyperlink" Target="javascript:showDetWin('/ewi/DcrTra?CONTEXT_FO=1&amp;CONTEXT_CS_IID=117274&amp;CONTEXT_DO_IID=936&amp;CONTEXT_STRUKT=A&amp;CONTEXT_FO=1&amp;CONTEXT_ROW=1&amp;CONTEXT_COL=1&amp;CONTEXT_DTYP=R')" TargetMode="External" /><Relationship Id="rId22" Type="http://schemas.openxmlformats.org/officeDocument/2006/relationships/hyperlink" Target="javascript:showDetWin('/ewi/DcrTra?CONTEXT_FO=1&amp;CONTEXT_CS_IID=117274&amp;CONTEXT_DO_IID=936&amp;CONTEXT_STRUKT=A&amp;CONTEXT_FO=1&amp;CONTEXT_ROW=2&amp;CONTEXT_COL=1&amp;CONTEXT_DTYP=R')" TargetMode="External" /><Relationship Id="rId23" Type="http://schemas.openxmlformats.org/officeDocument/2006/relationships/hyperlink" Target="javascript:showDetWin('/ewi/DcrTra?CONTEXT_FO=1&amp;CONTEXT_CS_IID=117274&amp;CONTEXT_DO_IID=936&amp;CONTEXT_STRUKT=A&amp;CONTEXT_FO=1&amp;CONTEXT_ROW=3&amp;CONTEXT_COL=1&amp;CONTEXT_DTYP=R')" TargetMode="External" /><Relationship Id="rId24" Type="http://schemas.openxmlformats.org/officeDocument/2006/relationships/hyperlink" Target="javascript:showDetWin('/ewi/DoPo?CONTEXT_FO=1&amp;CONTEXT_CS_IID=111937&amp;CONTEXT_DO_IID=937&amp;CONTEXT_STRUKT=A')" TargetMode="External" /><Relationship Id="rId25" Type="http://schemas.openxmlformats.org/officeDocument/2006/relationships/hyperlink" Target="javascript:showDetWin('/ewi/DcrTra?CONTEXT_FO=1&amp;CONTEXT_CS_IID=111937&amp;CONTEXT_DO_IID=937&amp;CONTEXT_STRUKT=A&amp;CONTEXT_FO=1&amp;CONTEXT_ROW=1&amp;CONTEXT_COL=1&amp;CONTEXT_DTYP=R')" TargetMode="External" /><Relationship Id="rId26" Type="http://schemas.openxmlformats.org/officeDocument/2006/relationships/hyperlink" Target="javascript:showDetWin('/ewi/DcrTra?CONTEXT_FO=1&amp;CONTEXT_CS_IID=111937&amp;CONTEXT_DO_IID=937&amp;CONTEXT_STRUKT=A&amp;CONTEXT_FO=1&amp;CONTEXT_ROW=2&amp;CONTEXT_COL=1&amp;CONTEXT_DTYP=R')" TargetMode="External" /><Relationship Id="rId27" Type="http://schemas.openxmlformats.org/officeDocument/2006/relationships/hyperlink" Target="javascript:showDetWin('/ewi/DcrTra?CONTEXT_FO=1&amp;CONTEXT_CS_IID=111937&amp;CONTEXT_DO_IID=937&amp;CONTEXT_STRUKT=A&amp;CONTEXT_FO=1&amp;CONTEXT_ROW=3&amp;CONTEXT_COL=1&amp;CONTEXT_DTYP=R')" TargetMode="External" /><Relationship Id="rId28" Type="http://schemas.openxmlformats.org/officeDocument/2006/relationships/hyperlink" Target="javascript:showDetWin('/ewi/DoPo?CONTEXT_FO=1&amp;CONTEXT_CS_IID=117290&amp;CONTEXT_DO_IID=938&amp;CONTEXT_STRUKT=A')" TargetMode="External" /><Relationship Id="rId29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C')" TargetMode="External" /><Relationship Id="rId30" Type="http://schemas.openxmlformats.org/officeDocument/2006/relationships/hyperlink" Target="javascript:showDetWin('/ewi/DcrTra?CONTEXT_FO=1&amp;CONTEXT_CS_IID=117290&amp;CONTEXT_DO_IID=938&amp;CONTEXT_STRUKT=A&amp;CONTEXT_FO=1&amp;CONTEXT_ROW=1&amp;CONTEXT_COL=2&amp;CONTEXT_DTYP=C')" TargetMode="External" /><Relationship Id="rId31" Type="http://schemas.openxmlformats.org/officeDocument/2006/relationships/hyperlink" Target="javascript:showDetWin('/ewi/DcrTra?CONTEXT_FO=1&amp;CONTEXT_CS_IID=117290&amp;CONTEXT_DO_IID=938&amp;CONTEXT_STRUKT=A&amp;CONTEXT_FO=1&amp;CONTEXT_ROW=1&amp;CONTEXT_COL=4&amp;CONTEXT_DTYP=C')" TargetMode="External" /><Relationship Id="rId32" Type="http://schemas.openxmlformats.org/officeDocument/2006/relationships/hyperlink" Target="javascript:showDetWin('/ewi/DcrTra?CONTEXT_FO=1&amp;CONTEXT_CS_IID=117290&amp;CONTEXT_DO_IID=938&amp;CONTEXT_STRUKT=A&amp;CONTEXT_FO=1&amp;CONTEXT_ROW=1&amp;CONTEXT_COL=6&amp;CONTEXT_DTYP=C')" TargetMode="External" /><Relationship Id="rId33" Type="http://schemas.openxmlformats.org/officeDocument/2006/relationships/hyperlink" Target="javascript:showDetWin('/ewi/DcrTra?CONTEXT_FO=1&amp;CONTEXT_CS_IID=117290&amp;CONTEXT_DO_IID=938&amp;CONTEXT_STRUKT=A&amp;CONTEXT_FO=1&amp;CONTEXT_ROW=1&amp;CONTEXT_COL=8&amp;CONTEXT_DTYP=C')" TargetMode="External" /><Relationship Id="rId3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C')" TargetMode="External" /><Relationship Id="rId35" Type="http://schemas.openxmlformats.org/officeDocument/2006/relationships/hyperlink" Target="javascript:showDetWin('/ewi/DcrTra?CONTEXT_FO=1&amp;CONTEXT_CS_IID=117290&amp;CONTEXT_DO_IID=938&amp;CONTEXT_STRUKT=A&amp;CONTEXT_FO=1&amp;CONTEXT_ROW=2&amp;CONTEXT_COL=2&amp;CONTEXT_DTYP=C')" TargetMode="External" /><Relationship Id="rId36" Type="http://schemas.openxmlformats.org/officeDocument/2006/relationships/hyperlink" Target="javascript:showDetWin('/ewi/DcrTra?CONTEXT_FO=1&amp;CONTEXT_CS_IID=117290&amp;CONTEXT_DO_IID=938&amp;CONTEXT_STRUKT=A&amp;CONTEXT_FO=1&amp;CONTEXT_ROW=2&amp;CONTEXT_COL=3&amp;CONTEXT_DTYP=C')" TargetMode="External" /><Relationship Id="rId37" Type="http://schemas.openxmlformats.org/officeDocument/2006/relationships/hyperlink" Target="javascript:showDetWin('/ewi/DcrTra?CONTEXT_FO=1&amp;CONTEXT_CS_IID=117290&amp;CONTEXT_DO_IID=938&amp;CONTEXT_STRUKT=A&amp;CONTEXT_FO=1&amp;CONTEXT_ROW=2&amp;CONTEXT_COL=4&amp;CONTEXT_DTYP=C')" TargetMode="External" /><Relationship Id="rId38" Type="http://schemas.openxmlformats.org/officeDocument/2006/relationships/hyperlink" Target="javascript:showDetWin('/ewi/DcrTra?CONTEXT_FO=1&amp;CONTEXT_CS_IID=117290&amp;CONTEXT_DO_IID=938&amp;CONTEXT_STRUKT=A&amp;CONTEXT_FO=1&amp;CONTEXT_ROW=2&amp;CONTEXT_COL=5&amp;CONTEXT_DTYP=C')" TargetMode="External" /><Relationship Id="rId39" Type="http://schemas.openxmlformats.org/officeDocument/2006/relationships/hyperlink" Target="javascript:showDetWin('/ewi/DcrTra?CONTEXT_FO=1&amp;CONTEXT_CS_IID=117290&amp;CONTEXT_DO_IID=938&amp;CONTEXT_STRUKT=A&amp;CONTEXT_FO=1&amp;CONTEXT_ROW=2&amp;CONTEXT_COL=6&amp;CONTEXT_DTYP=C')" TargetMode="External" /><Relationship Id="rId40" Type="http://schemas.openxmlformats.org/officeDocument/2006/relationships/hyperlink" Target="javascript:showDetWin('/ewi/DcrTra?CONTEXT_FO=1&amp;CONTEXT_CS_IID=117290&amp;CONTEXT_DO_IID=938&amp;CONTEXT_STRUKT=A&amp;CONTEXT_FO=1&amp;CONTEXT_ROW=2&amp;CONTEXT_COL=7&amp;CONTEXT_DTYP=C')" TargetMode="External" /><Relationship Id="rId41" Type="http://schemas.openxmlformats.org/officeDocument/2006/relationships/hyperlink" Target="javascript:showDetWin('/ewi/DcrTra?CONTEXT_FO=1&amp;CONTEXT_CS_IID=117290&amp;CONTEXT_DO_IID=938&amp;CONTEXT_STRUKT=A&amp;CONTEXT_FO=1&amp;CONTEXT_ROW=2&amp;CONTEXT_COL=8&amp;CONTEXT_DTYP=C')" TargetMode="External" /><Relationship Id="rId42" Type="http://schemas.openxmlformats.org/officeDocument/2006/relationships/hyperlink" Target="javascript:showDetWin('/ewi/DcrTra?CONTEXT_FO=1&amp;CONTEXT_CS_IID=117290&amp;CONTEXT_DO_IID=938&amp;CONTEXT_STRUKT=A&amp;CONTEXT_FO=1&amp;CONTEXT_ROW=2&amp;CONTEXT_COL=9&amp;CONTEXT_DTYP=C')" TargetMode="External" /><Relationship Id="rId43" Type="http://schemas.openxmlformats.org/officeDocument/2006/relationships/hyperlink" Target="javascript:showDetWin('/ewi/DcrTra?CONTEXT_FO=1&amp;CONTEXT_CS_IID=117290&amp;CONTEXT_DO_IID=938&amp;CONTEXT_STRUKT=A&amp;CONTEXT_FO=1&amp;CONTEXT_ROW=1&amp;CONTEXT_COL=1&amp;CONTEXT_DTYP=R')" TargetMode="External" /><Relationship Id="rId44" Type="http://schemas.openxmlformats.org/officeDocument/2006/relationships/hyperlink" Target="javascript:showDetWin('/ewi/DcrTra?CONTEXT_FO=1&amp;CONTEXT_CS_IID=117290&amp;CONTEXT_DO_IID=938&amp;CONTEXT_STRUKT=A&amp;CONTEXT_FO=1&amp;CONTEXT_ROW=2&amp;CONTEXT_COL=1&amp;CONTEXT_DTYP=R')" TargetMode="External" /><Relationship Id="rId45" Type="http://schemas.openxmlformats.org/officeDocument/2006/relationships/hyperlink" Target="javascript:showDetWin('/ewi/DoPo?CONTEXT_FO=1&amp;CONTEXT_CS_IID=117291&amp;CONTEXT_DO_IID=939&amp;CONTEXT_STRUKT=A')" TargetMode="External" /><Relationship Id="rId46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C')" TargetMode="External" /><Relationship Id="rId47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C')" TargetMode="External" /><Relationship Id="rId48" Type="http://schemas.openxmlformats.org/officeDocument/2006/relationships/hyperlink" Target="javascript:showDetWin('/ewi/DcrTra?CONTEXT_FO=1&amp;CONTEXT_CS_IID=117291&amp;CONTEXT_DO_IID=939&amp;CONTEXT_STRUKT=A&amp;CONTEXT_FO=1&amp;CONTEXT_ROW=1&amp;CONTEXT_COL=3&amp;CONTEXT_DTYP=C')" TargetMode="External" /><Relationship Id="rId49" Type="http://schemas.openxmlformats.org/officeDocument/2006/relationships/hyperlink" Target="javascript:showDetWin('/ewi/DcrTra?CONTEXT_FO=1&amp;CONTEXT_CS_IID=117291&amp;CONTEXT_DO_IID=939&amp;CONTEXT_STRUKT=A&amp;CONTEXT_FO=1&amp;CONTEXT_ROW=1&amp;CONTEXT_COL=4&amp;CONTEXT_DTYP=C')" TargetMode="External" /><Relationship Id="rId50" Type="http://schemas.openxmlformats.org/officeDocument/2006/relationships/hyperlink" Target="javascript:showDetWin('/ewi/DcrTra?CONTEXT_FO=1&amp;CONTEXT_CS_IID=117291&amp;CONTEXT_DO_IID=939&amp;CONTEXT_STRUKT=A&amp;CONTEXT_FO=1&amp;CONTEXT_ROW=1&amp;CONTEXT_COL=5&amp;CONTEXT_DTYP=C')" TargetMode="External" /><Relationship Id="rId51" Type="http://schemas.openxmlformats.org/officeDocument/2006/relationships/hyperlink" Target="javascript:showDetWin('/ewi/DcrTra?CONTEXT_FO=1&amp;CONTEXT_CS_IID=117291&amp;CONTEXT_DO_IID=939&amp;CONTEXT_STRUKT=A&amp;CONTEXT_FO=1&amp;CONTEXT_ROW=1&amp;CONTEXT_COL=1&amp;CONTEXT_DTYP=R')" TargetMode="External" /><Relationship Id="rId52" Type="http://schemas.openxmlformats.org/officeDocument/2006/relationships/hyperlink" Target="javascript:showDetWin('/ewi/DcrTra?CONTEXT_FO=1&amp;CONTEXT_CS_IID=117291&amp;CONTEXT_DO_IID=939&amp;CONTEXT_STRUKT=A&amp;CONTEXT_FO=1&amp;CONTEXT_ROW=1&amp;CONTEXT_COL=2&amp;CONTEXT_DTYP=R')" TargetMode="External" /><Relationship Id="rId53" Type="http://schemas.openxmlformats.org/officeDocument/2006/relationships/hyperlink" Target="javascript:showDetWin('/ewi/DcrTra?CONTEXT_FO=1&amp;CONTEXT_CS_IID=117291&amp;CONTEXT_DO_IID=939&amp;CONTEXT_STRUKT=A&amp;CONTEXT_FO=1&amp;CONTEXT_ROW=2&amp;CONTEXT_COL=1&amp;CONTEXT_DTYP=R')" TargetMode="External" /><Relationship Id="rId54" Type="http://schemas.openxmlformats.org/officeDocument/2006/relationships/hyperlink" Target="javascript:showDetWin('/ewi/DoPo?CONTEXT_FO=1&amp;CONTEXT_CS_IID=117489&amp;CONTEXT_DO_IID=6206&amp;CONTEXT_STRUKT=A')" TargetMode="External" /><Relationship Id="rId55" Type="http://schemas.openxmlformats.org/officeDocument/2006/relationships/hyperlink" Target="javascript:showDetWin('/ewi/DcrTra?CONTEXT_FO=1&amp;CONTEXT_CS_IID=117489&amp;CONTEXT_DO_IID=6206&amp;CONTEXT_STRUKT=A&amp;CONTEXT_FO=1&amp;CONTEXT_ROW=1&amp;CONTEXT_COL=1&amp;CONTEXT_DTYP=D')" TargetMode="External" /><Relationship Id="rId56" Type="http://schemas.openxmlformats.org/officeDocument/2006/relationships/hyperlink" Target="javascript:showDetWin('/ewi/DcrTra?CONTEXT_FO=1&amp;CONTEXT_CS_IID=117489&amp;CONTEXT_DO_IID=6206&amp;CONTEXT_STRUKT=A&amp;CONTEXT_FO=1&amp;CONTEXT_ROW=1&amp;CONTEXT_COL=2&amp;CONTEXT_DTYP=D')" TargetMode="External" /><Relationship Id="rId57" Type="http://schemas.openxmlformats.org/officeDocument/2006/relationships/hyperlink" Target="javascript:showDetWin('/ewi/DcrTra?CONTEXT_FO=1&amp;CONTEXT_CS_IID=117489&amp;CONTEXT_DO_IID=6206&amp;CONTEXT_STRUKT=A&amp;CONTEXT_FO=1&amp;CONTEXT_ROW=1&amp;CONTEXT_COL=3&amp;CONTEXT_DTYP=D')" TargetMode="External" /><Relationship Id="rId58" Type="http://schemas.openxmlformats.org/officeDocument/2006/relationships/hyperlink" Target="javascript:showDetWin('/ewi/DcrTra?CONTEXT_FO=1&amp;CONTEXT_CS_IID=117489&amp;CONTEXT_DO_IID=6206&amp;CONTEXT_STRUKT=A&amp;CONTEXT_FO=1&amp;CONTEXT_ROW=1&amp;CONTEXT_COL=4&amp;CONTEXT_DTYP=D')" TargetMode="External" /><Relationship Id="rId59" Type="http://schemas.openxmlformats.org/officeDocument/2006/relationships/hyperlink" Target="javascript:showDetWin('/ewi/DcrTra?CONTEXT_FO=1&amp;CONTEXT_CS_IID=117489&amp;CONTEXT_DO_IID=6206&amp;CONTEXT_STRUKT=A&amp;CONTEXT_FO=1&amp;CONTEXT_ROW=1&amp;CONTEXT_COL=5&amp;CONTEXT_DTYP=D')" TargetMode="External" /><Relationship Id="rId60" Type="http://schemas.openxmlformats.org/officeDocument/2006/relationships/hyperlink" Target="javascript:showDetWin('/ewi/DcrTra?CONTEXT_FO=1&amp;CONTEXT_CS_IID=117489&amp;CONTEXT_DO_IID=6206&amp;CONTEXT_STRUKT=A&amp;CONTEXT_FO=1&amp;CONTEXT_ROW=1&amp;CONTEXT_COL=6&amp;CONTEXT_DTYP=D')" TargetMode="External" /><Relationship Id="rId61" Type="http://schemas.openxmlformats.org/officeDocument/2006/relationships/hyperlink" Target="javascript:showDetWin('/ewi/DcrTra?CONTEXT_FO=1&amp;CONTEXT_CS_IID=117489&amp;CONTEXT_DO_IID=6206&amp;CONTEXT_STRUKT=A&amp;CONTEXT_FO=1&amp;CONTEXT_ROW=1&amp;CONTEXT_COL=7&amp;CONTEXT_DTYP=D')" TargetMode="External" /><Relationship Id="rId62" Type="http://schemas.openxmlformats.org/officeDocument/2006/relationships/hyperlink" Target="javascript:showDetWin('/ewi/DcrTra?CONTEXT_FO=1&amp;CONTEXT_CS_IID=117489&amp;CONTEXT_DO_IID=6206&amp;CONTEXT_STRUKT=A&amp;CONTEXT_FO=1&amp;CONTEXT_ROW=1&amp;CONTEXT_COL=8&amp;CONTEXT_DTYP=C')" TargetMode="External" /><Relationship Id="rId63" Type="http://schemas.openxmlformats.org/officeDocument/2006/relationships/hyperlink" Target="javascript:showDetWin('/ewi/DcrTra?CONTEXT_FO=1&amp;CONTEXT_CS_IID=117489&amp;CONTEXT_DO_IID=6206&amp;CONTEXT_STRUKT=A&amp;CONTEXT_FO=1&amp;CONTEXT_ROW=1&amp;CONTEXT_COL=9&amp;CONTEXT_DTYP=C')" TargetMode="External" /><Relationship Id="rId64" Type="http://schemas.openxmlformats.org/officeDocument/2006/relationships/hyperlink" Target="javascript:showDetWin('/ewi/DcrTra?CONTEXT_FO=1&amp;CONTEXT_CS_IID=117489&amp;CONTEXT_DO_IID=6206&amp;CONTEXT_STRUKT=A&amp;CONTEXT_FO=1&amp;CONTEXT_ROW=1&amp;CONTEXT_COL=10&amp;CONTEXT_DTYP=C')" TargetMode="External" /><Relationship Id="rId65" Type="http://schemas.openxmlformats.org/officeDocument/2006/relationships/hyperlink" Target="javascript:showDetWin('/ewi/DcrTra?CONTEXT_FO=1&amp;CONTEXT_CS_IID=117489&amp;CONTEXT_DO_IID=6206&amp;CONTEXT_STRUKT=A&amp;CONTEXT_FO=1&amp;CONTEXT_ROW=1&amp;CONTEXT_COL=11&amp;CONTEXT_DTYP=C')" TargetMode="External" /><Relationship Id="rId66" Type="http://schemas.openxmlformats.org/officeDocument/2006/relationships/hyperlink" Target="javascript:showDetWin('/ewi/DcrTra?CONTEXT_FO=1&amp;CONTEXT_CS_IID=117489&amp;CONTEXT_DO_IID=6206&amp;CONTEXT_STRUKT=A&amp;CONTEXT_FO=1&amp;CONTEXT_ROW=1&amp;CONTEXT_COL=12&amp;CONTEXT_DTYP=C')" TargetMode="External" /><Relationship Id="rId67" Type="http://schemas.openxmlformats.org/officeDocument/2006/relationships/hyperlink" Target="javascript:showDetWin('/ewi/DoPo?CONTEXT_FO=1&amp;CONTEXT_CS_IID=111940&amp;CONTEXT_DO_IID=940&amp;CONTEXT_STRUKT=A')" TargetMode="External" /><Relationship Id="rId68" Type="http://schemas.openxmlformats.org/officeDocument/2006/relationships/hyperlink" Target="javascript:showDetWin('/ewi/DcrTra?CONTEXT_FO=1&amp;CONTEXT_CS_IID=111940&amp;CONTEXT_DO_IID=940&amp;CONTEXT_STRUKT=A&amp;CONTEXT_FO=1&amp;CONTEXT_ROW=1&amp;CONTEXT_COL=1&amp;CONTEXT_DTYP=D')" TargetMode="External" /><Relationship Id="rId69" Type="http://schemas.openxmlformats.org/officeDocument/2006/relationships/hyperlink" Target="javascript:showDetWin('/ewi/DcrTra?CONTEXT_FO=1&amp;CONTEXT_CS_IID=111940&amp;CONTEXT_DO_IID=940&amp;CONTEXT_STRUKT=A&amp;CONTEXT_FO=1&amp;CONTEXT_ROW=1&amp;CONTEXT_COL=2&amp;CONTEXT_DTYP=D')" TargetMode="External" /><Relationship Id="rId70" Type="http://schemas.openxmlformats.org/officeDocument/2006/relationships/hyperlink" Target="javascript:showDetWin('/ewi/DcrTra?CONTEXT_FO=1&amp;CONTEXT_CS_IID=111940&amp;CONTEXT_DO_IID=940&amp;CONTEXT_STRUKT=A&amp;CONTEXT_FO=1&amp;CONTEXT_ROW=1&amp;CONTEXT_COL=3&amp;CONTEXT_DTYP=D')" TargetMode="External" /><Relationship Id="rId71" Type="http://schemas.openxmlformats.org/officeDocument/2006/relationships/hyperlink" Target="javascript:showDetWin('/ewi/DcrTra?CONTEXT_FO=1&amp;CONTEXT_CS_IID=111940&amp;CONTEXT_DO_IID=940&amp;CONTEXT_STRUKT=A&amp;CONTEXT_FO=1&amp;CONTEXT_ROW=1&amp;CONTEXT_COL=4&amp;CONTEXT_DTYP=D')" TargetMode="External" /><Relationship Id="rId72" Type="http://schemas.openxmlformats.org/officeDocument/2006/relationships/hyperlink" Target="javascript:showDetWin('/ewi/DcrTra?CONTEXT_FO=1&amp;CONTEXT_CS_IID=111940&amp;CONTEXT_DO_IID=940&amp;CONTEXT_STRUKT=A&amp;CONTEXT_FO=1&amp;CONTEXT_ROW=1&amp;CONTEXT_COL=5&amp;CONTEXT_DTYP=D')" TargetMode="External" /><Relationship Id="rId73" Type="http://schemas.openxmlformats.org/officeDocument/2006/relationships/hyperlink" Target="javascript:showDetWin('/ewi/DcrTra?CONTEXT_FO=1&amp;CONTEXT_CS_IID=111940&amp;CONTEXT_DO_IID=940&amp;CONTEXT_STRUKT=A&amp;CONTEXT_FO=1&amp;CONTEXT_ROW=1&amp;CONTEXT_COL=6&amp;CONTEXT_DTYP=D')" TargetMode="External" /><Relationship Id="rId74" Type="http://schemas.openxmlformats.org/officeDocument/2006/relationships/hyperlink" Target="javascript:showDetWin('/ewi/DcrTra?CONTEXT_FO=1&amp;CONTEXT_CS_IID=111940&amp;CONTEXT_DO_IID=940&amp;CONTEXT_STRUKT=A&amp;CONTEXT_FO=1&amp;CONTEXT_ROW=1&amp;CONTEXT_COL=7&amp;CONTEXT_DTYP=D')" TargetMode="External" /><Relationship Id="rId75" Type="http://schemas.openxmlformats.org/officeDocument/2006/relationships/hyperlink" Target="javascript:showDetWin('/ewi/DcrTra?CONTEXT_FO=1&amp;CONTEXT_CS_IID=111940&amp;CONTEXT_DO_IID=940&amp;CONTEXT_STRUKT=A&amp;CONTEXT_FO=1&amp;CONTEXT_ROW=1&amp;CONTEXT_COL=8&amp;CONTEXT_DTYP=D')" TargetMode="External" /><Relationship Id="rId76" Type="http://schemas.openxmlformats.org/officeDocument/2006/relationships/hyperlink" Target="javascript:showDetWin('/ewi/DcrTra?CONTEXT_FO=1&amp;CONTEXT_CS_IID=111940&amp;CONTEXT_DO_IID=940&amp;CONTEXT_STRUKT=A&amp;CONTEXT_FO=1&amp;CONTEXT_ROW=1&amp;CONTEXT_COL=9&amp;CONTEXT_DTYP=C')" TargetMode="External" /><Relationship Id="rId77" Type="http://schemas.openxmlformats.org/officeDocument/2006/relationships/hyperlink" Target="javascript:showDetWin('/ewi/DcrTra?CONTEXT_FO=1&amp;CONTEXT_CS_IID=111940&amp;CONTEXT_DO_IID=940&amp;CONTEXT_STRUKT=A&amp;CONTEXT_FO=1&amp;CONTEXT_ROW=1&amp;CONTEXT_COL=10&amp;CONTEXT_DTYP=C')" TargetMode="External" /><Relationship Id="rId78" Type="http://schemas.openxmlformats.org/officeDocument/2006/relationships/hyperlink" Target="javascript:showDetWin('/ewi/DoPo?CONTEXT_FO=1&amp;CONTEXT_CS_IID=111941&amp;CONTEXT_DO_IID=941&amp;CONTEXT_STRUKT=A')" TargetMode="External" /><Relationship Id="rId79" Type="http://schemas.openxmlformats.org/officeDocument/2006/relationships/hyperlink" Target="javascript:showDetWin('/ewi/DcrTra?CONTEXT_FO=1&amp;CONTEXT_CS_IID=111941&amp;CONTEXT_DO_IID=941&amp;CONTEXT_STRUKT=A&amp;CONTEXT_FO=1&amp;CONTEXT_ROW=1&amp;CONTEXT_COL=1&amp;CONTEXT_DTYP=D')" TargetMode="External" /><Relationship Id="rId80" Type="http://schemas.openxmlformats.org/officeDocument/2006/relationships/hyperlink" Target="javascript:showDetWin('/ewi/DcrTra?CONTEXT_FO=1&amp;CONTEXT_CS_IID=111941&amp;CONTEXT_DO_IID=941&amp;CONTEXT_STRUKT=A&amp;CONTEXT_FO=1&amp;CONTEXT_ROW=1&amp;CONTEXT_COL=2&amp;CONTEXT_DTYP=D')" TargetMode="External" /><Relationship Id="rId81" Type="http://schemas.openxmlformats.org/officeDocument/2006/relationships/hyperlink" Target="javascript:showDetWin('/ewi/DcrTra?CONTEXT_FO=1&amp;CONTEXT_CS_IID=111941&amp;CONTEXT_DO_IID=941&amp;CONTEXT_STRUKT=A&amp;CONTEXT_FO=1&amp;CONTEXT_ROW=1&amp;CONTEXT_COL=3&amp;CONTEXT_DTYP=D')" TargetMode="External" /><Relationship Id="rId82" Type="http://schemas.openxmlformats.org/officeDocument/2006/relationships/hyperlink" Target="javascript:showDetWin('/ewi/DcrTra?CONTEXT_FO=1&amp;CONTEXT_CS_IID=111941&amp;CONTEXT_DO_IID=941&amp;CONTEXT_STRUKT=A&amp;CONTEXT_FO=1&amp;CONTEXT_ROW=1&amp;CONTEXT_COL=4&amp;CONTEXT_DTYP=D')" TargetMode="External" /><Relationship Id="rId83" Type="http://schemas.openxmlformats.org/officeDocument/2006/relationships/hyperlink" Target="javascript:showDetWin('/ewi/DcrTra?CONTEXT_FO=1&amp;CONTEXT_CS_IID=111941&amp;CONTEXT_DO_IID=941&amp;CONTEXT_STRUKT=A&amp;CONTEXT_FO=1&amp;CONTEXT_ROW=1&amp;CONTEXT_COL=5&amp;CONTEXT_DTYP=D')" TargetMode="External" /><Relationship Id="rId84" Type="http://schemas.openxmlformats.org/officeDocument/2006/relationships/hyperlink" Target="javascript:showDetWin('/ewi/DcrTra?CONTEXT_FO=1&amp;CONTEXT_CS_IID=111941&amp;CONTEXT_DO_IID=941&amp;CONTEXT_STRUKT=A&amp;CONTEXT_FO=1&amp;CONTEXT_ROW=1&amp;CONTEXT_COL=6&amp;CONTEXT_DTYP=D')" TargetMode="External" /><Relationship Id="rId85" Type="http://schemas.openxmlformats.org/officeDocument/2006/relationships/hyperlink" Target="javascript:showDetWin('/ewi/DcrTra?CONTEXT_FO=1&amp;CONTEXT_CS_IID=111941&amp;CONTEXT_DO_IID=941&amp;CONTEXT_STRUKT=A&amp;CONTEXT_FO=1&amp;CONTEXT_ROW=1&amp;CONTEXT_COL=7&amp;CONTEXT_DTYP=D')" TargetMode="External" /><Relationship Id="rId86" Type="http://schemas.openxmlformats.org/officeDocument/2006/relationships/hyperlink" Target="javascript:showDetWin('/ewi/DcrTra?CONTEXT_FO=1&amp;CONTEXT_CS_IID=111941&amp;CONTEXT_DO_IID=941&amp;CONTEXT_STRUKT=A&amp;CONTEXT_FO=1&amp;CONTEXT_ROW=1&amp;CONTEXT_COL=8&amp;CONTEXT_DTYP=D')" TargetMode="External" /><Relationship Id="rId87" Type="http://schemas.openxmlformats.org/officeDocument/2006/relationships/hyperlink" Target="javascript:showDetWin('/ewi/DcrTra?CONTEXT_FO=1&amp;CONTEXT_CS_IID=111941&amp;CONTEXT_DO_IID=941&amp;CONTEXT_STRUKT=A&amp;CONTEXT_FO=1&amp;CONTEXT_ROW=1&amp;CONTEXT_COL=9&amp;CONTEXT_DTYP=C')" TargetMode="External" /><Relationship Id="rId88" Type="http://schemas.openxmlformats.org/officeDocument/2006/relationships/hyperlink" Target="javascript:showDetWin('/ewi/DcrTra?CONTEXT_FO=1&amp;CONTEXT_CS_IID=111941&amp;CONTEXT_DO_IID=941&amp;CONTEXT_STRUKT=A&amp;CONTEXT_FO=1&amp;CONTEXT_ROW=1&amp;CONTEXT_COL=10&amp;CONTEXT_DTYP=C')" TargetMode="External" /><Relationship Id="rId89" Type="http://schemas.openxmlformats.org/officeDocument/2006/relationships/hyperlink" Target="javascript:showDetWin('/ewi/DoPo?CONTEXT_FO=1&amp;CONTEXT_CS_IID=117871&amp;CONTEXT_DO_IID=942&amp;CONTEXT_STRUKT=A')" TargetMode="External" /><Relationship Id="rId90" Type="http://schemas.openxmlformats.org/officeDocument/2006/relationships/hyperlink" Target="javascript:showDetWin('/ewi/DcrTra?CONTEXT_FO=1&amp;CONTEXT_CS_IID=117871&amp;CONTEXT_DO_IID=942&amp;CONTEXT_STRUKT=A&amp;CONTEXT_FO=1&amp;CONTEXT_ROW=1&amp;CONTEXT_COL=1&amp;CONTEXT_DTYP=D')" TargetMode="External" /><Relationship Id="rId91" Type="http://schemas.openxmlformats.org/officeDocument/2006/relationships/hyperlink" Target="javascript:showDetWin('/ewi/DcrTra?CONTEXT_FO=1&amp;CONTEXT_CS_IID=117871&amp;CONTEXT_DO_IID=942&amp;CONTEXT_STRUKT=A&amp;CONTEXT_FO=1&amp;CONTEXT_ROW=1&amp;CONTEXT_COL=2&amp;CONTEXT_DTYP=D')" TargetMode="External" /><Relationship Id="rId92" Type="http://schemas.openxmlformats.org/officeDocument/2006/relationships/hyperlink" Target="javascript:showDetWin('/ewi/DcrTra?CONTEXT_FO=1&amp;CONTEXT_CS_IID=117871&amp;CONTEXT_DO_IID=942&amp;CONTEXT_STRUKT=A&amp;CONTEXT_FO=1&amp;CONTEXT_ROW=1&amp;CONTEXT_COL=3&amp;CONTEXT_DTYP=D')" TargetMode="External" /><Relationship Id="rId93" Type="http://schemas.openxmlformats.org/officeDocument/2006/relationships/hyperlink" Target="javascript:showDetWin('/ewi/DcrTra?CONTEXT_FO=1&amp;CONTEXT_CS_IID=117871&amp;CONTEXT_DO_IID=942&amp;CONTEXT_STRUKT=A&amp;CONTEXT_FO=1&amp;CONTEXT_ROW=1&amp;CONTEXT_COL=4&amp;CONTEXT_DTYP=D')" TargetMode="External" /><Relationship Id="rId94" Type="http://schemas.openxmlformats.org/officeDocument/2006/relationships/hyperlink" Target="javascript:showDetWin('/ewi/DcrTra?CONTEXT_FO=1&amp;CONTEXT_CS_IID=117871&amp;CONTEXT_DO_IID=942&amp;CONTEXT_STRUKT=A&amp;CONTEXT_FO=1&amp;CONTEXT_ROW=1&amp;CONTEXT_COL=5&amp;CONTEXT_DTYP=D')" TargetMode="External" /><Relationship Id="rId95" Type="http://schemas.openxmlformats.org/officeDocument/2006/relationships/hyperlink" Target="javascript:showDetWin('/ewi/DcrTra?CONTEXT_FO=1&amp;CONTEXT_CS_IID=117871&amp;CONTEXT_DO_IID=942&amp;CONTEXT_STRUKT=A&amp;CONTEXT_FO=1&amp;CONTEXT_ROW=1&amp;CONTEXT_COL=6&amp;CONTEXT_DTYP=D')" TargetMode="External" /><Relationship Id="rId96" Type="http://schemas.openxmlformats.org/officeDocument/2006/relationships/hyperlink" Target="javascript:showDetWin('/ewi/DcrTra?CONTEXT_FO=1&amp;CONTEXT_CS_IID=117871&amp;CONTEXT_DO_IID=942&amp;CONTEXT_STRUKT=A&amp;CONTEXT_FO=1&amp;CONTEXT_ROW=1&amp;CONTEXT_COL=7&amp;CONTEXT_DTYP=D')" TargetMode="External" /><Relationship Id="rId97" Type="http://schemas.openxmlformats.org/officeDocument/2006/relationships/hyperlink" Target="javascript:showDetWin('/ewi/DcrTra?CONTEXT_FO=1&amp;CONTEXT_CS_IID=117871&amp;CONTEXT_DO_IID=942&amp;CONTEXT_STRUKT=A&amp;CONTEXT_FO=1&amp;CONTEXT_ROW=1&amp;CONTEXT_COL=8&amp;CONTEXT_DTYP=D')" TargetMode="External" /><Relationship Id="rId98" Type="http://schemas.openxmlformats.org/officeDocument/2006/relationships/hyperlink" Target="javascript:showDetWin('/ewi/DcrTra?CONTEXT_FO=1&amp;CONTEXT_CS_IID=117871&amp;CONTEXT_DO_IID=942&amp;CONTEXT_STRUKT=A&amp;CONTEXT_FO=1&amp;CONTEXT_ROW=1&amp;CONTEXT_COL=9&amp;CONTEXT_DTYP=D')" TargetMode="External" /><Relationship Id="rId99" Type="http://schemas.openxmlformats.org/officeDocument/2006/relationships/hyperlink" Target="javascript:showDetWin('/ewi/DcrTra?CONTEXT_FO=1&amp;CONTEXT_CS_IID=117871&amp;CONTEXT_DO_IID=942&amp;CONTEXT_STRUKT=A&amp;CONTEXT_FO=1&amp;CONTEXT_ROW=1&amp;CONTEXT_COL=10&amp;CONTEXT_DTYP=D')" TargetMode="External" /><Relationship Id="rId100" Type="http://schemas.openxmlformats.org/officeDocument/2006/relationships/hyperlink" Target="javascript:showDetWin('/ewi/DcrTra?CONTEXT_FO=1&amp;CONTEXT_CS_IID=117871&amp;CONTEXT_DO_IID=942&amp;CONTEXT_STRUKT=A&amp;CONTEXT_FO=1&amp;CONTEXT_ROW=1&amp;CONTEXT_COL=11&amp;CONTEXT_DTYP=C')" TargetMode="External" /><Relationship Id="rId101" Type="http://schemas.openxmlformats.org/officeDocument/2006/relationships/hyperlink" Target="javascript:showDetWin('/ewi/DcrTra?CONTEXT_FO=1&amp;CONTEXT_CS_IID=117871&amp;CONTEXT_DO_IID=942&amp;CONTEXT_STRUKT=A&amp;CONTEXT_FO=1&amp;CONTEXT_ROW=1&amp;CONTEXT_COL=12&amp;CONTEXT_DTYP=C')" TargetMode="External" /><Relationship Id="rId102" Type="http://schemas.openxmlformats.org/officeDocument/2006/relationships/hyperlink" Target="javascript:showDetWin('/ewi/DoPo?CONTEXT_FO=1&amp;CONTEXT_CS_IID=117625&amp;CONTEXT_DO_IID=943&amp;CONTEXT_STRUKT=A')" TargetMode="External" /><Relationship Id="rId103" Type="http://schemas.openxmlformats.org/officeDocument/2006/relationships/hyperlink" Target="javascript:showDetWin('/ewi/DcrTra?CONTEXT_FO=1&amp;CONTEXT_CS_IID=117625&amp;CONTEXT_DO_IID=943&amp;CONTEXT_STRUKT=A&amp;CONTEXT_FO=1&amp;CONTEXT_ROW=1&amp;CONTEXT_COL=1&amp;CONTEXT_DTYP=D')" TargetMode="External" /><Relationship Id="rId104" Type="http://schemas.openxmlformats.org/officeDocument/2006/relationships/hyperlink" Target="javascript:showDetWin('/ewi/DcrTra?CONTEXT_FO=1&amp;CONTEXT_CS_IID=117625&amp;CONTEXT_DO_IID=943&amp;CONTEXT_STRUKT=A&amp;CONTEXT_FO=1&amp;CONTEXT_ROW=1&amp;CONTEXT_COL=2&amp;CONTEXT_DTYP=D')" TargetMode="External" /><Relationship Id="rId105" Type="http://schemas.openxmlformats.org/officeDocument/2006/relationships/hyperlink" Target="javascript:showDetWin('/ewi/DcrTra?CONTEXT_FO=1&amp;CONTEXT_CS_IID=117625&amp;CONTEXT_DO_IID=943&amp;CONTEXT_STRUKT=A&amp;CONTEXT_FO=1&amp;CONTEXT_ROW=1&amp;CONTEXT_COL=3&amp;CONTEXT_DTYP=D')" TargetMode="External" /><Relationship Id="rId106" Type="http://schemas.openxmlformats.org/officeDocument/2006/relationships/hyperlink" Target="javascript:showDetWin('/ewi/DcrTra?CONTEXT_FO=1&amp;CONTEXT_CS_IID=117625&amp;CONTEXT_DO_IID=943&amp;CONTEXT_STRUKT=A&amp;CONTEXT_FO=1&amp;CONTEXT_ROW=1&amp;CONTEXT_COL=4&amp;CONTEXT_DTYP=D')" TargetMode="External" /><Relationship Id="rId107" Type="http://schemas.openxmlformats.org/officeDocument/2006/relationships/hyperlink" Target="javascript:showDetWin('/ewi/DcrTra?CONTEXT_FO=1&amp;CONTEXT_CS_IID=117625&amp;CONTEXT_DO_IID=943&amp;CONTEXT_STRUKT=A&amp;CONTEXT_FO=1&amp;CONTEXT_ROW=1&amp;CONTEXT_COL=5&amp;CONTEXT_DTYP=D')" TargetMode="External" /><Relationship Id="rId108" Type="http://schemas.openxmlformats.org/officeDocument/2006/relationships/hyperlink" Target="javascript:showDetWin('/ewi/DcrTra?CONTEXT_FO=1&amp;CONTEXT_CS_IID=117625&amp;CONTEXT_DO_IID=943&amp;CONTEXT_STRUKT=A&amp;CONTEXT_FO=1&amp;CONTEXT_ROW=1&amp;CONTEXT_COL=6&amp;CONTEXT_DTYP=D')" TargetMode="External" /><Relationship Id="rId109" Type="http://schemas.openxmlformats.org/officeDocument/2006/relationships/hyperlink" Target="javascript:showDetWin('/ewi/DcrTra?CONTEXT_FO=1&amp;CONTEXT_CS_IID=117625&amp;CONTEXT_DO_IID=943&amp;CONTEXT_STRUKT=A&amp;CONTEXT_FO=1&amp;CONTEXT_ROW=1&amp;CONTEXT_COL=7&amp;CONTEXT_DTYP=D')" TargetMode="External" /><Relationship Id="rId110" Type="http://schemas.openxmlformats.org/officeDocument/2006/relationships/hyperlink" Target="javascript:showDetWin('/ewi/DcrTra?CONTEXT_FO=1&amp;CONTEXT_CS_IID=117625&amp;CONTEXT_DO_IID=943&amp;CONTEXT_STRUKT=A&amp;CONTEXT_FO=1&amp;CONTEXT_ROW=1&amp;CONTEXT_COL=8&amp;CONTEXT_DTYP=D')" TargetMode="External" /><Relationship Id="rId111" Type="http://schemas.openxmlformats.org/officeDocument/2006/relationships/hyperlink" Target="javascript:showDetWin('/ewi/DcrTra?CONTEXT_FO=1&amp;CONTEXT_CS_IID=117625&amp;CONTEXT_DO_IID=943&amp;CONTEXT_STRUKT=A&amp;CONTEXT_FO=1&amp;CONTEXT_ROW=1&amp;CONTEXT_COL=9&amp;CONTEXT_DTYP=D')" TargetMode="External" /><Relationship Id="rId112" Type="http://schemas.openxmlformats.org/officeDocument/2006/relationships/hyperlink" Target="javascript:showDetWin('/ewi/DcrTra?CONTEXT_FO=1&amp;CONTEXT_CS_IID=117625&amp;CONTEXT_DO_IID=943&amp;CONTEXT_STRUKT=A&amp;CONTEXT_FO=1&amp;CONTEXT_ROW=1&amp;CONTEXT_COL=10&amp;CONTEXT_DTYP=C')" TargetMode="External" /><Relationship Id="rId113" Type="http://schemas.openxmlformats.org/officeDocument/2006/relationships/hyperlink" Target="javascript:showDetWin('/ewi/DoPo?CONTEXT_FO=1&amp;CONTEXT_CS_IID=117292&amp;CONTEXT_DO_IID=944&amp;CONTEXT_STRUKT=A')" TargetMode="External" /><Relationship Id="rId114" Type="http://schemas.openxmlformats.org/officeDocument/2006/relationships/hyperlink" Target="javascript:showDetWin('/ewi/DcrTra?CONTEXT_FO=1&amp;CONTEXT_CS_IID=117292&amp;CONTEXT_DO_IID=944&amp;CONTEXT_STRUKT=A&amp;CONTEXT_FO=1&amp;CONTEXT_ROW=1&amp;CONTEXT_COL=1&amp;CONTEXT_DTYP=D')" TargetMode="External" /><Relationship Id="rId115" Type="http://schemas.openxmlformats.org/officeDocument/2006/relationships/hyperlink" Target="javascript:showDetWin('/ewi/DcrTra?CONTEXT_FO=1&amp;CONTEXT_CS_IID=117292&amp;CONTEXT_DO_IID=944&amp;CONTEXT_STRUKT=A&amp;CONTEXT_FO=1&amp;CONTEXT_ROW=1&amp;CONTEXT_COL=2&amp;CONTEXT_DTYP=D')" TargetMode="External" /><Relationship Id="rId116" Type="http://schemas.openxmlformats.org/officeDocument/2006/relationships/hyperlink" Target="javascript:showDetWin('/ewi/DcrTra?CONTEXT_FO=1&amp;CONTEXT_CS_IID=117292&amp;CONTEXT_DO_IID=944&amp;CONTEXT_STRUKT=A&amp;CONTEXT_FO=1&amp;CONTEXT_ROW=1&amp;CONTEXT_COL=3&amp;CONTEXT_DTYP=D')" TargetMode="External" /><Relationship Id="rId117" Type="http://schemas.openxmlformats.org/officeDocument/2006/relationships/hyperlink" Target="javascript:showDetWin('/ewi/DcrTra?CONTEXT_FO=1&amp;CONTEXT_CS_IID=117292&amp;CONTEXT_DO_IID=944&amp;CONTEXT_STRUKT=A&amp;CONTEXT_FO=1&amp;CONTEXT_ROW=1&amp;CONTEXT_COL=4&amp;CONTEXT_DTYP=D')" TargetMode="External" /><Relationship Id="rId118" Type="http://schemas.openxmlformats.org/officeDocument/2006/relationships/hyperlink" Target="javascript:showDetWin('/ewi/DcrTra?CONTEXT_FO=1&amp;CONTEXT_CS_IID=117292&amp;CONTEXT_DO_IID=944&amp;CONTEXT_STRUKT=A&amp;CONTEXT_FO=1&amp;CONTEXT_ROW=1&amp;CONTEXT_COL=5&amp;CONTEXT_DTYP=D')" TargetMode="External" /><Relationship Id="rId119" Type="http://schemas.openxmlformats.org/officeDocument/2006/relationships/hyperlink" Target="javascript:showDetWin('/ewi/DcrTra?CONTEXT_FO=1&amp;CONTEXT_CS_IID=117292&amp;CONTEXT_DO_IID=944&amp;CONTEXT_STRUKT=A&amp;CONTEXT_FO=1&amp;CONTEXT_ROW=1&amp;CONTEXT_COL=6&amp;CONTEXT_DTYP=D')" TargetMode="External" /><Relationship Id="rId120" Type="http://schemas.openxmlformats.org/officeDocument/2006/relationships/hyperlink" Target="javascript:showDetWin('/ewi/DcrTra?CONTEXT_FO=1&amp;CONTEXT_CS_IID=117292&amp;CONTEXT_DO_IID=944&amp;CONTEXT_STRUKT=A&amp;CONTEXT_FO=1&amp;CONTEXT_ROW=1&amp;CONTEXT_COL=7&amp;CONTEXT_DTYP=D')" TargetMode="External" /><Relationship Id="rId121" Type="http://schemas.openxmlformats.org/officeDocument/2006/relationships/hyperlink" Target="javascript:showDetWin('/ewi/DcrTra?CONTEXT_FO=1&amp;CONTEXT_CS_IID=117292&amp;CONTEXT_DO_IID=944&amp;CONTEXT_STRUKT=A&amp;CONTEXT_FO=1&amp;CONTEXT_ROW=1&amp;CONTEXT_COL=8&amp;CONTEXT_DTYP=D')" TargetMode="External" /><Relationship Id="rId122" Type="http://schemas.openxmlformats.org/officeDocument/2006/relationships/hyperlink" Target="javascript:showDetWin('/ewi/DcrTra?CONTEXT_FO=1&amp;CONTEXT_CS_IID=117292&amp;CONTEXT_DO_IID=944&amp;CONTEXT_STRUKT=A&amp;CONTEXT_FO=1&amp;CONTEXT_ROW=1&amp;CONTEXT_COL=9&amp;CONTEXT_DTYP=D')" TargetMode="External" /><Relationship Id="rId123" Type="http://schemas.openxmlformats.org/officeDocument/2006/relationships/hyperlink" Target="javascript:showDetWin('/ewi/DcrTra?CONTEXT_FO=1&amp;CONTEXT_CS_IID=117292&amp;CONTEXT_DO_IID=944&amp;CONTEXT_STRUKT=A&amp;CONTEXT_FO=1&amp;CONTEXT_ROW=1&amp;CONTEXT_COL=10&amp;CONTEXT_DTYP=D')" TargetMode="External" /><Relationship Id="rId124" Type="http://schemas.openxmlformats.org/officeDocument/2006/relationships/hyperlink" Target="javascript:showDetWin('/ewi/DcrTra?CONTEXT_FO=1&amp;CONTEXT_CS_IID=117292&amp;CONTEXT_DO_IID=944&amp;CONTEXT_STRUKT=A&amp;CONTEXT_FO=1&amp;CONTEXT_ROW=1&amp;CONTEXT_COL=11&amp;CONTEXT_DTYP=D')" TargetMode="External" /><Relationship Id="rId125" Type="http://schemas.openxmlformats.org/officeDocument/2006/relationships/hyperlink" Target="javascript:showDetWin('/ewi/DcrTra?CONTEXT_FO=1&amp;CONTEXT_CS_IID=117292&amp;CONTEXT_DO_IID=944&amp;CONTEXT_STRUKT=A&amp;CONTEXT_FO=1&amp;CONTEXT_ROW=1&amp;CONTEXT_COL=12&amp;CONTEXT_DTYP=D')" TargetMode="External" /><Relationship Id="rId126" Type="http://schemas.openxmlformats.org/officeDocument/2006/relationships/hyperlink" Target="javascript:showDetWin('/ewi/DcrTra?CONTEXT_FO=1&amp;CONTEXT_CS_IID=117292&amp;CONTEXT_DO_IID=944&amp;CONTEXT_STRUKT=A&amp;CONTEXT_FO=1&amp;CONTEXT_ROW=1&amp;CONTEXT_COL=13&amp;CONTEXT_DTYP=C')" TargetMode="External" /><Relationship Id="rId127" Type="http://schemas.openxmlformats.org/officeDocument/2006/relationships/hyperlink" Target="javascript:showDetWin('/ewi/DcrTra?CONTEXT_FO=1&amp;CONTEXT_CS_IID=117292&amp;CONTEXT_DO_IID=944&amp;CONTEXT_STRUKT=A&amp;CONTEXT_FO=1&amp;CONTEXT_ROW=1&amp;CONTEXT_COL=14&amp;CONTEXT_DTYP=C')" TargetMode="External" /><Relationship Id="rId128" Type="http://schemas.openxmlformats.org/officeDocument/2006/relationships/hyperlink" Target="javascript:showDetWin('/ewi/DoPo?CONTEXT_FO=1&amp;CONTEXT_CS_IID=117490&amp;CONTEXT_DO_IID=6208&amp;CONTEXT_STRUKT=A')" TargetMode="External" /><Relationship Id="rId129" Type="http://schemas.openxmlformats.org/officeDocument/2006/relationships/hyperlink" Target="javascript:showDetWin('/ewi/DcrTra?CONTEXT_FO=1&amp;CONTEXT_CS_IID=117490&amp;CONTEXT_DO_IID=6208&amp;CONTEXT_STRUKT=A&amp;CONTEXT_FO=1&amp;CONTEXT_ROW=2&amp;CONTEXT_COL=1&amp;CONTEXT_DTYP=D')" TargetMode="External" /><Relationship Id="rId130" Type="http://schemas.openxmlformats.org/officeDocument/2006/relationships/hyperlink" Target="javascript:showDetWin('/ewi/DcrTra?CONTEXT_FO=1&amp;CONTEXT_CS_IID=117490&amp;CONTEXT_DO_IID=6208&amp;CONTEXT_STRUKT=A&amp;CONTEXT_FO=1&amp;CONTEXT_ROW=2&amp;CONTEXT_COL=2&amp;CONTEXT_DTYP=D')" TargetMode="External" /><Relationship Id="rId131" Type="http://schemas.openxmlformats.org/officeDocument/2006/relationships/hyperlink" Target="javascript:showDetWin('/ewi/DcrTra?CONTEXT_FO=1&amp;CONTEXT_CS_IID=117490&amp;CONTEXT_DO_IID=6208&amp;CONTEXT_STRUKT=A&amp;CONTEXT_FO=1&amp;CONTEXT_ROW=2&amp;CONTEXT_COL=3&amp;CONTEXT_DTYP=D')" TargetMode="External" /><Relationship Id="rId132" Type="http://schemas.openxmlformats.org/officeDocument/2006/relationships/hyperlink" Target="javascript:showDetWin('/ewi/DcrTra?CONTEXT_FO=1&amp;CONTEXT_CS_IID=117490&amp;CONTEXT_DO_IID=6208&amp;CONTEXT_STRUKT=A&amp;CONTEXT_FO=1&amp;CONTEXT_ROW=2&amp;CONTEXT_COL=4&amp;CONTEXT_DTYP=D')" TargetMode="External" /><Relationship Id="rId133" Type="http://schemas.openxmlformats.org/officeDocument/2006/relationships/hyperlink" Target="javascript:showDetWin('/ewi/DcrTra?CONTEXT_FO=1&amp;CONTEXT_CS_IID=117490&amp;CONTEXT_DO_IID=6208&amp;CONTEXT_STRUKT=A&amp;CONTEXT_FO=1&amp;CONTEXT_ROW=2&amp;CONTEXT_COL=5&amp;CONTEXT_DTYP=D')" TargetMode="External" /><Relationship Id="rId134" Type="http://schemas.openxmlformats.org/officeDocument/2006/relationships/hyperlink" Target="javascript:showDetWin('/ewi/DcrTra?CONTEXT_FO=1&amp;CONTEXT_CS_IID=117490&amp;CONTEXT_DO_IID=6208&amp;CONTEXT_STRUKT=A&amp;CONTEXT_FO=1&amp;CONTEXT_ROW=2&amp;CONTEXT_COL=6&amp;CONTEXT_DTYP=D')" TargetMode="External" /><Relationship Id="rId135" Type="http://schemas.openxmlformats.org/officeDocument/2006/relationships/hyperlink" Target="javascript:showDetWin('/ewi/DcrTra?CONTEXT_FO=1&amp;CONTEXT_CS_IID=117490&amp;CONTEXT_DO_IID=6208&amp;CONTEXT_STRUKT=A&amp;CONTEXT_FO=1&amp;CONTEXT_ROW=1&amp;CONTEXT_COL=7&amp;CONTEXT_DTYP=C')" TargetMode="External" /><Relationship Id="rId136" Type="http://schemas.openxmlformats.org/officeDocument/2006/relationships/hyperlink" Target="javascript:showDetWin('/ewi/DcrTra?CONTEXT_FO=1&amp;CONTEXT_CS_IID=117490&amp;CONTEXT_DO_IID=6208&amp;CONTEXT_STRUKT=A&amp;CONTEXT_FO=1&amp;CONTEXT_ROW=1&amp;CONTEXT_COL=8&amp;CONTEXT_DTYP=C')" TargetMode="External" /><Relationship Id="rId137" Type="http://schemas.openxmlformats.org/officeDocument/2006/relationships/hyperlink" Target="javascript:showDetWin('/ewi/DoPo?CONTEXT_FO=1&amp;CONTEXT_CS_IID=120951&amp;CONTEXT_DO_IID=950&amp;CONTEXT_STRUKT=A')" TargetMode="External" /><Relationship Id="rId138" Type="http://schemas.openxmlformats.org/officeDocument/2006/relationships/hyperlink" Target="javascript:showDetWin('/ewi/DcrTra?CONTEXT_FO=1&amp;CONTEXT_CS_IID=120951&amp;CONTEXT_DO_IID=950&amp;CONTEXT_STRUKT=A&amp;CONTEXT_FO=1&amp;CONTEXT_ROW=1&amp;CONTEXT_COL=1&amp;CONTEXT_DTYP=D')" TargetMode="External" /><Relationship Id="rId139" Type="http://schemas.openxmlformats.org/officeDocument/2006/relationships/hyperlink" Target="javascript:showDetWin('/ewi/DcrTra?CONTEXT_FO=1&amp;CONTEXT_CS_IID=120951&amp;CONTEXT_DO_IID=950&amp;CONTEXT_STRUKT=A&amp;CONTEXT_FO=1&amp;CONTEXT_ROW=1&amp;CONTEXT_COL=2&amp;CONTEXT_DTYP=D')" TargetMode="External" /><Relationship Id="rId140" Type="http://schemas.openxmlformats.org/officeDocument/2006/relationships/hyperlink" Target="javascript:showDetWin('/ewi/DcrTra?CONTEXT_FO=1&amp;CONTEXT_CS_IID=120951&amp;CONTEXT_DO_IID=950&amp;CONTEXT_STRUKT=A&amp;CONTEXT_FO=1&amp;CONTEXT_ROW=1&amp;CONTEXT_COL=3&amp;CONTEXT_DTYP=D')" TargetMode="External" /><Relationship Id="rId141" Type="http://schemas.openxmlformats.org/officeDocument/2006/relationships/hyperlink" Target="javascript:showDetWin('/ewi/DcrTra?CONTEXT_FO=1&amp;CONTEXT_CS_IID=120951&amp;CONTEXT_DO_IID=950&amp;CONTEXT_STRUKT=A&amp;CONTEXT_FO=1&amp;CONTEXT_ROW=1&amp;CONTEXT_COL=4&amp;CONTEXT_DTYP=D')" TargetMode="External" /><Relationship Id="rId142" Type="http://schemas.openxmlformats.org/officeDocument/2006/relationships/hyperlink" Target="javascript:showDetWin('/ewi/DcrTra?CONTEXT_FO=1&amp;CONTEXT_CS_IID=120951&amp;CONTEXT_DO_IID=950&amp;CONTEXT_STRUKT=A&amp;CONTEXT_FO=1&amp;CONTEXT_ROW=1&amp;CONTEXT_COL=5&amp;CONTEXT_DTYP=D')" TargetMode="External" /><Relationship Id="rId143" Type="http://schemas.openxmlformats.org/officeDocument/2006/relationships/hyperlink" Target="javascript:showDetWin('/ewi/DcrTra?CONTEXT_FO=1&amp;CONTEXT_CS_IID=120951&amp;CONTEXT_DO_IID=950&amp;CONTEXT_STRUKT=A&amp;CONTEXT_FO=1&amp;CONTEXT_ROW=1&amp;CONTEXT_COL=6&amp;CONTEXT_DTYP=D')" TargetMode="External" /><Relationship Id="rId144" Type="http://schemas.openxmlformats.org/officeDocument/2006/relationships/hyperlink" Target="javascript:showDetWin('/ewi/DcrTra?CONTEXT_FO=1&amp;CONTEXT_CS_IID=120951&amp;CONTEXT_DO_IID=950&amp;CONTEXT_STRUKT=A&amp;CONTEXT_FO=1&amp;CONTEXT_ROW=1&amp;CONTEXT_COL=7&amp;CONTEXT_DTYP=D')" TargetMode="External" /><Relationship Id="rId145" Type="http://schemas.openxmlformats.org/officeDocument/2006/relationships/hyperlink" Target="javascript:showDetWin('/ewi/DcrTra?CONTEXT_FO=1&amp;CONTEXT_CS_IID=120951&amp;CONTEXT_DO_IID=950&amp;CONTEXT_STRUKT=A&amp;CONTEXT_FO=1&amp;CONTEXT_ROW=1&amp;CONTEXT_COL=8&amp;CONTEXT_DTYP=D')" TargetMode="External" /><Relationship Id="rId146" Type="http://schemas.openxmlformats.org/officeDocument/2006/relationships/hyperlink" Target="javascript:showDetWin('/ewi/DcrTra?CONTEXT_FO=1&amp;CONTEXT_CS_IID=120951&amp;CONTEXT_DO_IID=950&amp;CONTEXT_STRUKT=A&amp;CONTEXT_FO=1&amp;CONTEXT_ROW=1&amp;CONTEXT_COL=9&amp;CONTEXT_DTYP=D')" TargetMode="External" /><Relationship Id="rId147" Type="http://schemas.openxmlformats.org/officeDocument/2006/relationships/hyperlink" Target="javascript:showDetWin('/ewi/DcrTra?CONTEXT_FO=1&amp;CONTEXT_CS_IID=120951&amp;CONTEXT_DO_IID=950&amp;CONTEXT_STRUKT=A&amp;CONTEXT_FO=1&amp;CONTEXT_ROW=1&amp;CONTEXT_COL=10&amp;CONTEXT_DTYP=C')" TargetMode="External" /><Relationship Id="rId148" Type="http://schemas.openxmlformats.org/officeDocument/2006/relationships/hyperlink" Target="javascript:showDetWin('/ewi/DcrTra?CONTEXT_FO=1&amp;CONTEXT_CS_IID=120951&amp;CONTEXT_DO_IID=950&amp;CONTEXT_STRUKT=A&amp;CONTEXT_FO=1&amp;CONTEXT_ROW=1&amp;CONTEXT_COL=11&amp;CONTEXT_DTYP=C')" TargetMode="External" /><Relationship Id="rId149" Type="http://schemas.openxmlformats.org/officeDocument/2006/relationships/hyperlink" Target="javascript:showDetWin('/ewi/DcrTra?CONTEXT_FO=1&amp;CONTEXT_CS_IID=120951&amp;CONTEXT_DO_IID=950&amp;CONTEXT_STRUKT=A&amp;CONTEXT_FO=1&amp;CONTEXT_ROW=1&amp;CONTEXT_COL=12&amp;CONTEXT_DTYP=C')" TargetMode="External" /><Relationship Id="rId150" Type="http://schemas.openxmlformats.org/officeDocument/2006/relationships/hyperlink" Target="javascript:showDetWin('/ewi/DcrTra?CONTEXT_FO=1&amp;CONTEXT_CS_IID=120951&amp;CONTEXT_DO_IID=950&amp;CONTEXT_STRUKT=A&amp;CONTEXT_FO=1&amp;CONTEXT_ROW=1&amp;CONTEXT_COL=13&amp;CONTEXT_DTYP=C')" TargetMode="External" /><Relationship Id="rId151" Type="http://schemas.openxmlformats.org/officeDocument/2006/relationships/hyperlink" Target="javascript:showDetWin('/ewi/DcrTra?CONTEXT_FO=1&amp;CONTEXT_CS_IID=120951&amp;CONTEXT_DO_IID=950&amp;CONTEXT_STRUKT=A&amp;CONTEXT_FO=1&amp;CONTEXT_ROW=1&amp;CONTEXT_COL=14&amp;CONTEXT_DTYP=C')" TargetMode="External" /><Relationship Id="rId152" Type="http://schemas.openxmlformats.org/officeDocument/2006/relationships/hyperlink" Target="javascript:showDetWin('/ewi/DcrTra?CONTEXT_FO=1&amp;CONTEXT_CS_IID=120951&amp;CONTEXT_DO_IID=950&amp;CONTEXT_STRUKT=A&amp;CONTEXT_FO=1&amp;CONTEXT_ROW=1&amp;CONTEXT_COL=15&amp;CONTEXT_DTYP=C')" TargetMode="External" /><Relationship Id="rId153" Type="http://schemas.openxmlformats.org/officeDocument/2006/relationships/drawing" Target="../drawings/drawing1.xml" /><Relationship Id="rId15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H341"/>
  <sheetViews>
    <sheetView workbookViewId="0" topLeftCell="A256">
      <selection activeCell="F17" sqref="F17"/>
    </sheetView>
  </sheetViews>
  <sheetFormatPr defaultColWidth="9.140625" defaultRowHeight="12.75"/>
  <cols>
    <col min="1" max="1" width="9.140625" style="28" customWidth="1"/>
    <col min="2" max="16384" width="34.7109375" style="28" customWidth="1"/>
  </cols>
  <sheetData>
    <row r="1" ht="12.75">
      <c r="A1" s="14" t="s">
        <v>19</v>
      </c>
    </row>
    <row r="2" spans="1:5" ht="12.75">
      <c r="A2" s="18"/>
      <c r="B2" s="18"/>
      <c r="C2" s="18"/>
      <c r="D2" s="15"/>
      <c r="E2" s="15"/>
    </row>
    <row r="3" spans="2:5" ht="12.75">
      <c r="B3" s="31" t="s">
        <v>23</v>
      </c>
      <c r="C3" s="15"/>
      <c r="D3" s="16" t="s">
        <v>24</v>
      </c>
      <c r="E3" s="16"/>
    </row>
    <row r="4" spans="3:5" ht="12.75">
      <c r="C4" s="15"/>
      <c r="D4" s="29"/>
      <c r="E4" s="29"/>
    </row>
    <row r="5" spans="2:5" ht="12.75">
      <c r="B5" s="31" t="s">
        <v>25</v>
      </c>
      <c r="C5" s="15"/>
      <c r="D5" s="16">
        <v>61858374</v>
      </c>
      <c r="E5" s="16"/>
    </row>
    <row r="6" spans="3:5" ht="12.75">
      <c r="C6" s="15"/>
      <c r="D6" s="29"/>
      <c r="E6" s="29"/>
    </row>
    <row r="7" spans="2:5" ht="12.75">
      <c r="B7" s="31" t="s">
        <v>26</v>
      </c>
      <c r="C7" s="15"/>
      <c r="D7" s="16" t="s">
        <v>27</v>
      </c>
      <c r="E7" s="16"/>
    </row>
    <row r="8" spans="3:5" ht="12.75">
      <c r="C8" s="15"/>
      <c r="D8" s="29"/>
      <c r="E8" s="29"/>
    </row>
    <row r="9" spans="2:5" ht="12.75">
      <c r="B9" s="31" t="s">
        <v>28</v>
      </c>
      <c r="C9" s="15"/>
      <c r="D9" s="16">
        <v>11721</v>
      </c>
      <c r="E9" s="16"/>
    </row>
    <row r="10" spans="3:5" ht="12.75">
      <c r="C10" s="15"/>
      <c r="D10" s="29"/>
      <c r="E10" s="29"/>
    </row>
    <row r="11" spans="2:5" ht="12.75">
      <c r="B11" s="31" t="s">
        <v>29</v>
      </c>
      <c r="C11" s="15"/>
      <c r="D11" s="16" t="s">
        <v>30</v>
      </c>
      <c r="E11" s="16"/>
    </row>
    <row r="12" spans="3:5" ht="12.75">
      <c r="C12" s="15"/>
      <c r="D12" s="29"/>
      <c r="E12" s="29"/>
    </row>
    <row r="13" spans="2:5" ht="12.75">
      <c r="B13" s="31" t="s">
        <v>31</v>
      </c>
      <c r="C13" s="15"/>
      <c r="D13" s="16">
        <v>224346111</v>
      </c>
      <c r="E13" s="16"/>
    </row>
    <row r="14" spans="3:5" ht="12.75">
      <c r="C14" s="15"/>
      <c r="D14" s="29"/>
      <c r="E14" s="29"/>
    </row>
    <row r="15" spans="2:5" ht="12.75">
      <c r="B15" s="31" t="s">
        <v>32</v>
      </c>
      <c r="C15" s="15"/>
      <c r="D15" s="16">
        <v>224346110</v>
      </c>
      <c r="E15" s="16"/>
    </row>
    <row r="16" spans="3:5" ht="12.75">
      <c r="C16" s="15"/>
      <c r="D16" s="29"/>
      <c r="E16" s="29"/>
    </row>
    <row r="17" spans="2:5" ht="12.75">
      <c r="B17" s="31" t="s">
        <v>33</v>
      </c>
      <c r="C17" s="15"/>
      <c r="D17" s="16" t="s">
        <v>34</v>
      </c>
      <c r="E17" s="16"/>
    </row>
    <row r="18" spans="3:5" ht="12.75">
      <c r="C18" s="15"/>
      <c r="D18" s="29"/>
      <c r="E18" s="29"/>
    </row>
    <row r="19" spans="2:5" ht="12.75">
      <c r="B19" s="31" t="s">
        <v>35</v>
      </c>
      <c r="C19" s="15"/>
      <c r="D19" s="16" t="s">
        <v>36</v>
      </c>
      <c r="E19" s="16"/>
    </row>
    <row r="20" spans="3:5" ht="12.75">
      <c r="C20" s="15"/>
      <c r="D20" s="29"/>
      <c r="E20" s="29"/>
    </row>
    <row r="21" spans="2:5" ht="12.75">
      <c r="B21" s="31" t="s">
        <v>37</v>
      </c>
      <c r="C21" s="15"/>
      <c r="D21" s="16" t="s">
        <v>27</v>
      </c>
      <c r="E21" s="16"/>
    </row>
    <row r="22" spans="3:5" ht="12.75">
      <c r="C22" s="15"/>
      <c r="D22" s="29"/>
      <c r="E22" s="29"/>
    </row>
    <row r="23" spans="2:5" ht="12.75">
      <c r="B23" s="31" t="s">
        <v>38</v>
      </c>
      <c r="C23" s="15"/>
      <c r="D23" s="16">
        <v>11721</v>
      </c>
      <c r="E23" s="16"/>
    </row>
    <row r="24" spans="3:5" ht="12.75">
      <c r="C24" s="15"/>
      <c r="D24" s="29"/>
      <c r="E24" s="29"/>
    </row>
    <row r="25" spans="2:5" ht="12.75">
      <c r="B25" s="31" t="s">
        <v>39</v>
      </c>
      <c r="C25" s="15"/>
      <c r="D25" s="16" t="s">
        <v>30</v>
      </c>
      <c r="E25" s="16"/>
    </row>
    <row r="26" spans="3:5" ht="12.75">
      <c r="C26" s="15"/>
      <c r="D26" s="29"/>
      <c r="E26" s="29"/>
    </row>
    <row r="27" spans="2:5" ht="12.75">
      <c r="B27" s="31" t="s">
        <v>40</v>
      </c>
      <c r="C27" s="15"/>
      <c r="D27" s="16" t="s">
        <v>41</v>
      </c>
      <c r="E27" s="16"/>
    </row>
    <row r="28" spans="3:5" ht="12.75">
      <c r="C28" s="15"/>
      <c r="D28" s="29"/>
      <c r="E28" s="29"/>
    </row>
    <row r="29" spans="1:3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25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ht="12.75">
      <c r="A31" s="14" t="s">
        <v>18</v>
      </c>
    </row>
    <row r="32" spans="1:12" ht="12.75">
      <c r="A32" s="18"/>
      <c r="B32" s="18"/>
      <c r="D32" s="31" t="s">
        <v>42</v>
      </c>
      <c r="F32" s="31" t="s">
        <v>43</v>
      </c>
      <c r="H32" s="31" t="s">
        <v>44</v>
      </c>
      <c r="J32" s="31" t="s">
        <v>45</v>
      </c>
      <c r="L32" s="31" t="s">
        <v>46</v>
      </c>
    </row>
    <row r="33" spans="1:13" ht="12.75">
      <c r="A33" s="18"/>
      <c r="B33" s="18"/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3" ht="12.75">
      <c r="B34" s="31" t="s">
        <v>22</v>
      </c>
      <c r="C34" s="15"/>
      <c r="D34" s="16">
        <v>560000000</v>
      </c>
      <c r="E34" s="16"/>
      <c r="F34" s="16">
        <v>560000000</v>
      </c>
      <c r="G34" s="16"/>
      <c r="H34" s="16">
        <v>0</v>
      </c>
      <c r="I34" s="16"/>
      <c r="J34" s="16">
        <v>0</v>
      </c>
      <c r="K34" s="16"/>
      <c r="L34" s="16">
        <v>0</v>
      </c>
      <c r="M34" s="16"/>
    </row>
    <row r="35" spans="3:13" ht="12.75">
      <c r="C35" s="15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2.75">
      <c r="B36" s="31" t="s">
        <v>47</v>
      </c>
      <c r="C36" s="15"/>
      <c r="D36" s="16"/>
      <c r="E36" s="16"/>
      <c r="F36" s="16">
        <v>0</v>
      </c>
      <c r="G36" s="16"/>
      <c r="H36" s="16"/>
      <c r="I36" s="16"/>
      <c r="J36" s="16"/>
      <c r="K36" s="16"/>
      <c r="L36" s="16"/>
      <c r="M36" s="16"/>
    </row>
    <row r="37" spans="3:13" ht="12.75">
      <c r="C37" s="15"/>
      <c r="D37" s="16"/>
      <c r="E37" s="16"/>
      <c r="F37" s="29"/>
      <c r="G37" s="29"/>
      <c r="H37" s="16"/>
      <c r="I37" s="16"/>
      <c r="J37" s="16"/>
      <c r="K37" s="16"/>
      <c r="L37" s="16"/>
      <c r="M37" s="16"/>
    </row>
    <row r="38" spans="2:13" ht="12.75">
      <c r="B38" s="31" t="s">
        <v>48</v>
      </c>
      <c r="C38" s="15"/>
      <c r="D38" s="16"/>
      <c r="E38" s="16"/>
      <c r="F38" s="16">
        <v>560000000</v>
      </c>
      <c r="G38" s="16"/>
      <c r="H38" s="16"/>
      <c r="I38" s="16"/>
      <c r="J38" s="16"/>
      <c r="K38" s="16"/>
      <c r="L38" s="16"/>
      <c r="M38" s="16"/>
    </row>
    <row r="39" spans="3:13" ht="12.75">
      <c r="C39" s="15"/>
      <c r="D39" s="16"/>
      <c r="E39" s="16"/>
      <c r="F39" s="29"/>
      <c r="G39" s="29"/>
      <c r="H39" s="16"/>
      <c r="I39" s="16"/>
      <c r="J39" s="16"/>
      <c r="K39" s="16"/>
      <c r="L39" s="16"/>
      <c r="M39" s="16"/>
    </row>
    <row r="40" spans="1:3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ht="15.75" customHeight="1">
      <c r="A41" s="14" t="s">
        <v>17</v>
      </c>
    </row>
    <row r="42" spans="1:5" ht="12.75">
      <c r="A42" s="18"/>
      <c r="B42" s="18"/>
      <c r="C42" s="18"/>
      <c r="D42" s="15"/>
      <c r="E42" s="15"/>
    </row>
    <row r="43" spans="2:5" ht="12.75">
      <c r="B43" s="31" t="s">
        <v>49</v>
      </c>
      <c r="C43" s="15"/>
      <c r="D43" s="16">
        <v>560000000</v>
      </c>
      <c r="E43" s="16"/>
    </row>
    <row r="44" spans="3:5" ht="12.75">
      <c r="C44" s="15"/>
      <c r="D44" s="29"/>
      <c r="E44" s="29"/>
    </row>
    <row r="45" spans="2:5" ht="12.75">
      <c r="B45" s="31" t="s">
        <v>50</v>
      </c>
      <c r="C45" s="15"/>
      <c r="D45" s="16">
        <v>0</v>
      </c>
      <c r="E45" s="16"/>
    </row>
    <row r="46" spans="3:5" ht="12.75">
      <c r="C46" s="15"/>
      <c r="D46" s="29"/>
      <c r="E46" s="29"/>
    </row>
    <row r="47" spans="2:5" ht="12.75">
      <c r="B47" s="31" t="s">
        <v>51</v>
      </c>
      <c r="C47" s="15"/>
      <c r="D47" s="16">
        <v>560000000</v>
      </c>
      <c r="E47" s="16"/>
    </row>
    <row r="48" spans="3:5" ht="12.75">
      <c r="C48" s="15"/>
      <c r="D48" s="29"/>
      <c r="E48" s="29"/>
    </row>
    <row r="49" spans="1:3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ht="12.75">
      <c r="A50" s="14" t="s">
        <v>20</v>
      </c>
    </row>
    <row r="51" spans="1:19" ht="12.75" customHeight="1">
      <c r="A51" s="18"/>
      <c r="B51" s="18"/>
      <c r="D51" s="31" t="s">
        <v>42</v>
      </c>
      <c r="F51" s="31" t="s">
        <v>43</v>
      </c>
      <c r="G51" s="31"/>
      <c r="J51" s="31" t="s">
        <v>44</v>
      </c>
      <c r="K51" s="31"/>
      <c r="N51" s="31" t="s">
        <v>45</v>
      </c>
      <c r="O51" s="31"/>
      <c r="R51" s="31" t="s">
        <v>46</v>
      </c>
      <c r="S51" s="31"/>
    </row>
    <row r="52" spans="1:20" ht="12.75">
      <c r="A52" s="18"/>
      <c r="B52" s="18"/>
      <c r="C52" s="18"/>
      <c r="D52" s="31" t="s">
        <v>52</v>
      </c>
      <c r="F52" s="31" t="s">
        <v>53</v>
      </c>
      <c r="H52" s="31" t="s">
        <v>54</v>
      </c>
      <c r="J52" s="31" t="s">
        <v>53</v>
      </c>
      <c r="L52" s="31" t="s">
        <v>54</v>
      </c>
      <c r="N52" s="31" t="s">
        <v>53</v>
      </c>
      <c r="P52" s="31" t="s">
        <v>54</v>
      </c>
      <c r="R52" s="31" t="s">
        <v>53</v>
      </c>
      <c r="T52" s="31" t="s">
        <v>54</v>
      </c>
    </row>
    <row r="53" spans="1:21" ht="12.75">
      <c r="A53" s="18"/>
      <c r="B53" s="18"/>
      <c r="C53" s="1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2.75">
      <c r="B54" s="31" t="s">
        <v>55</v>
      </c>
      <c r="C54" s="15"/>
      <c r="D54" s="16">
        <v>76</v>
      </c>
      <c r="E54" s="16"/>
      <c r="F54" s="16">
        <v>63</v>
      </c>
      <c r="G54" s="16"/>
      <c r="H54" s="16">
        <v>0</v>
      </c>
      <c r="I54" s="16"/>
      <c r="J54" s="16"/>
      <c r="K54" s="16"/>
      <c r="L54" s="16">
        <v>13</v>
      </c>
      <c r="M54" s="16"/>
      <c r="N54" s="16"/>
      <c r="O54" s="16"/>
      <c r="P54" s="16">
        <v>0</v>
      </c>
      <c r="Q54" s="16"/>
      <c r="R54" s="16"/>
      <c r="S54" s="16"/>
      <c r="T54" s="16">
        <v>0</v>
      </c>
      <c r="U54" s="16"/>
    </row>
    <row r="55" spans="3:21" ht="12.75">
      <c r="C55" s="15"/>
      <c r="D55" s="29"/>
      <c r="E55" s="29"/>
      <c r="F55" s="29"/>
      <c r="G55" s="29"/>
      <c r="H55" s="29"/>
      <c r="I55" s="29"/>
      <c r="J55" s="16"/>
      <c r="K55" s="16"/>
      <c r="L55" s="29"/>
      <c r="M55" s="29"/>
      <c r="N55" s="16"/>
      <c r="O55" s="16"/>
      <c r="P55" s="29"/>
      <c r="Q55" s="29"/>
      <c r="R55" s="16"/>
      <c r="S55" s="16"/>
      <c r="T55" s="29"/>
      <c r="U55" s="29"/>
    </row>
    <row r="56" spans="2:21" ht="12.75">
      <c r="B56" s="31" t="s">
        <v>56</v>
      </c>
      <c r="C56" s="15"/>
      <c r="D56" s="16">
        <v>39</v>
      </c>
      <c r="E56" s="16"/>
      <c r="F56" s="16">
        <v>37</v>
      </c>
      <c r="G56" s="16"/>
      <c r="H56" s="16">
        <v>0</v>
      </c>
      <c r="I56" s="16"/>
      <c r="J56" s="16"/>
      <c r="K56" s="16"/>
      <c r="L56" s="16">
        <v>2</v>
      </c>
      <c r="M56" s="16"/>
      <c r="N56" s="16"/>
      <c r="O56" s="16"/>
      <c r="P56" s="16">
        <v>0</v>
      </c>
      <c r="Q56" s="16"/>
      <c r="R56" s="16"/>
      <c r="S56" s="16"/>
      <c r="T56" s="16">
        <v>0</v>
      </c>
      <c r="U56" s="16"/>
    </row>
    <row r="57" spans="3:21" ht="12.75">
      <c r="C57" s="15"/>
      <c r="D57" s="29"/>
      <c r="E57" s="29"/>
      <c r="F57" s="29"/>
      <c r="G57" s="29"/>
      <c r="H57" s="29"/>
      <c r="I57" s="29"/>
      <c r="J57" s="16"/>
      <c r="K57" s="16"/>
      <c r="L57" s="29"/>
      <c r="M57" s="29"/>
      <c r="N57" s="16"/>
      <c r="O57" s="16"/>
      <c r="P57" s="29"/>
      <c r="Q57" s="29"/>
      <c r="R57" s="16"/>
      <c r="S57" s="16"/>
      <c r="T57" s="29"/>
      <c r="U57" s="29"/>
    </row>
    <row r="58" spans="1:3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ht="12.75">
      <c r="A59" s="14" t="s">
        <v>16</v>
      </c>
    </row>
    <row r="60" spans="1:15" ht="12.75">
      <c r="A60" s="18"/>
      <c r="B60" s="18"/>
      <c r="C60" s="18"/>
      <c r="D60" s="18"/>
      <c r="E60" s="18"/>
      <c r="G60" s="31" t="s">
        <v>42</v>
      </c>
      <c r="I60" s="31" t="s">
        <v>43</v>
      </c>
      <c r="K60" s="31" t="s">
        <v>44</v>
      </c>
      <c r="M60" s="31" t="s">
        <v>45</v>
      </c>
      <c r="O60" s="31" t="s">
        <v>46</v>
      </c>
    </row>
    <row r="61" spans="1:16" ht="12.75">
      <c r="A61" s="18"/>
      <c r="B61" s="18"/>
      <c r="C61" s="18"/>
      <c r="D61" s="18"/>
      <c r="E61" s="18"/>
      <c r="F61" s="18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2.75" customHeight="1">
      <c r="B62" s="31" t="s">
        <v>54</v>
      </c>
      <c r="D62" s="31" t="s">
        <v>57</v>
      </c>
      <c r="E62" s="15"/>
      <c r="F62" s="15"/>
      <c r="G62" s="16">
        <v>1</v>
      </c>
      <c r="H62" s="16"/>
      <c r="I62" s="16">
        <v>0</v>
      </c>
      <c r="J62" s="16"/>
      <c r="K62" s="16">
        <v>1</v>
      </c>
      <c r="L62" s="16"/>
      <c r="M62" s="16">
        <v>0</v>
      </c>
      <c r="N62" s="16"/>
      <c r="O62" s="16">
        <v>0</v>
      </c>
      <c r="P62" s="16"/>
    </row>
    <row r="63" spans="4:16" ht="12.75">
      <c r="D63" s="31"/>
      <c r="E63" s="15"/>
      <c r="F63" s="15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2:16" ht="12.75">
      <c r="B64" s="31" t="s">
        <v>58</v>
      </c>
      <c r="C64" s="32"/>
      <c r="D64" s="32"/>
      <c r="E64" s="15"/>
      <c r="F64" s="15"/>
      <c r="G64" s="16">
        <v>0</v>
      </c>
      <c r="H64" s="16"/>
      <c r="I64" s="16"/>
      <c r="J64" s="16"/>
      <c r="K64" s="16">
        <v>0</v>
      </c>
      <c r="L64" s="16"/>
      <c r="M64" s="16">
        <v>0</v>
      </c>
      <c r="N64" s="16"/>
      <c r="O64" s="16">
        <v>0</v>
      </c>
      <c r="P64" s="16"/>
    </row>
    <row r="65" spans="3:16" ht="12.75">
      <c r="C65" s="32"/>
      <c r="D65" s="32"/>
      <c r="E65" s="15"/>
      <c r="F65" s="15"/>
      <c r="G65" s="29"/>
      <c r="H65" s="29"/>
      <c r="I65" s="16"/>
      <c r="J65" s="16"/>
      <c r="K65" s="29"/>
      <c r="L65" s="29"/>
      <c r="M65" s="29"/>
      <c r="N65" s="29"/>
      <c r="O65" s="29"/>
      <c r="P65" s="29"/>
    </row>
    <row r="66" spans="1:34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ht="12.75">
      <c r="A67" s="14" t="s">
        <v>15</v>
      </c>
    </row>
    <row r="68" spans="1:25" ht="12.75">
      <c r="A68" s="18"/>
      <c r="B68" s="18"/>
      <c r="C68" s="31" t="s">
        <v>59</v>
      </c>
      <c r="E68" s="31" t="s">
        <v>60</v>
      </c>
      <c r="G68" s="31" t="s">
        <v>61</v>
      </c>
      <c r="I68" s="31" t="s">
        <v>62</v>
      </c>
      <c r="K68" s="31" t="s">
        <v>63</v>
      </c>
      <c r="M68" s="31" t="s">
        <v>64</v>
      </c>
      <c r="O68" s="31" t="s">
        <v>65</v>
      </c>
      <c r="Q68" s="31" t="s">
        <v>66</v>
      </c>
      <c r="S68" s="31" t="s">
        <v>67</v>
      </c>
      <c r="U68" s="31" t="s">
        <v>68</v>
      </c>
      <c r="W68" s="31" t="s">
        <v>69</v>
      </c>
      <c r="Y68" s="31" t="s">
        <v>70</v>
      </c>
    </row>
    <row r="69" spans="1:26" ht="12.75">
      <c r="A69" s="18"/>
      <c r="B69" s="1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6" t="s">
        <v>137</v>
      </c>
      <c r="D70" s="16"/>
      <c r="E70" s="16" t="s">
        <v>221</v>
      </c>
      <c r="F70" s="16"/>
      <c r="G70" s="16">
        <v>81106</v>
      </c>
      <c r="H70" s="16"/>
      <c r="I70" s="16" t="s">
        <v>222</v>
      </c>
      <c r="J70" s="16"/>
      <c r="K70" s="46">
        <v>421252932439</v>
      </c>
      <c r="L70" s="16"/>
      <c r="M70" s="46">
        <v>421252932439</v>
      </c>
      <c r="N70" s="16"/>
      <c r="O70" s="16" t="s">
        <v>223</v>
      </c>
      <c r="P70" s="16"/>
      <c r="Q70" s="16" t="s">
        <v>224</v>
      </c>
      <c r="R70" s="16"/>
      <c r="S70" s="16" t="s">
        <v>143</v>
      </c>
      <c r="T70" s="16"/>
      <c r="U70" s="16" t="s">
        <v>144</v>
      </c>
      <c r="V70" s="16"/>
      <c r="W70" s="16" t="s">
        <v>83</v>
      </c>
      <c r="X70" s="16"/>
      <c r="Y70" s="16">
        <v>0</v>
      </c>
      <c r="Z70" s="16"/>
    </row>
    <row r="71" spans="1:26" ht="12.75">
      <c r="A71" s="15"/>
      <c r="B71" s="1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34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ht="12.75">
      <c r="A73" s="14" t="s">
        <v>14</v>
      </c>
    </row>
    <row r="74" spans="1:21" ht="12.75">
      <c r="A74" s="18"/>
      <c r="B74" s="18"/>
      <c r="C74" s="31" t="s">
        <v>71</v>
      </c>
      <c r="E74" s="31" t="s">
        <v>72</v>
      </c>
      <c r="G74" s="31" t="s">
        <v>63</v>
      </c>
      <c r="I74" s="31" t="s">
        <v>64</v>
      </c>
      <c r="K74" s="31" t="s">
        <v>65</v>
      </c>
      <c r="M74" s="31" t="s">
        <v>73</v>
      </c>
      <c r="O74" s="31" t="s">
        <v>74</v>
      </c>
      <c r="Q74" s="31" t="s">
        <v>75</v>
      </c>
      <c r="S74" s="31" t="s">
        <v>76</v>
      </c>
      <c r="U74" s="31" t="s">
        <v>77</v>
      </c>
    </row>
    <row r="75" spans="1:22" ht="12.75">
      <c r="A75" s="18"/>
      <c r="B75" s="18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2.75">
      <c r="A76" s="15"/>
      <c r="B76" s="15"/>
      <c r="C76" s="19">
        <v>28555</v>
      </c>
      <c r="D76" s="19"/>
      <c r="E76" s="16">
        <v>37</v>
      </c>
      <c r="F76" s="16"/>
      <c r="G76" s="16">
        <v>224346111</v>
      </c>
      <c r="H76" s="16"/>
      <c r="I76" s="16">
        <v>224346110</v>
      </c>
      <c r="J76" s="16"/>
      <c r="K76" s="16" t="s">
        <v>78</v>
      </c>
      <c r="L76" s="16"/>
      <c r="M76" s="16" t="s">
        <v>79</v>
      </c>
      <c r="N76" s="16"/>
      <c r="O76" s="16">
        <v>0</v>
      </c>
      <c r="P76" s="16"/>
      <c r="Q76" s="16" t="s">
        <v>80</v>
      </c>
      <c r="R76" s="16"/>
      <c r="S76" s="16" t="s">
        <v>81</v>
      </c>
      <c r="T76" s="16"/>
      <c r="U76" s="19">
        <v>40303</v>
      </c>
      <c r="V76" s="19"/>
    </row>
    <row r="77" spans="1:22" ht="12.75">
      <c r="A77" s="15"/>
      <c r="B77" s="15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2.75">
      <c r="A78" s="15"/>
      <c r="B78" s="15"/>
      <c r="C78" s="19">
        <v>26440</v>
      </c>
      <c r="D78" s="19"/>
      <c r="E78" s="16">
        <v>37</v>
      </c>
      <c r="F78" s="16"/>
      <c r="G78" s="16">
        <v>224346111</v>
      </c>
      <c r="H78" s="16"/>
      <c r="I78" s="16">
        <v>224346110</v>
      </c>
      <c r="J78" s="16"/>
      <c r="K78" s="16" t="s">
        <v>82</v>
      </c>
      <c r="L78" s="16"/>
      <c r="M78" s="16" t="s">
        <v>83</v>
      </c>
      <c r="N78" s="16"/>
      <c r="O78" s="16">
        <v>0</v>
      </c>
      <c r="P78" s="16"/>
      <c r="Q78" s="16" t="s">
        <v>84</v>
      </c>
      <c r="R78" s="16"/>
      <c r="S78" s="16" t="s">
        <v>85</v>
      </c>
      <c r="T78" s="16"/>
      <c r="U78" s="19">
        <v>40303</v>
      </c>
      <c r="V78" s="19"/>
    </row>
    <row r="79" spans="1:22" ht="12.75">
      <c r="A79" s="15"/>
      <c r="B79" s="15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2.75">
      <c r="A80" s="15"/>
      <c r="B80" s="15"/>
      <c r="C80" s="19">
        <v>25256</v>
      </c>
      <c r="D80" s="19"/>
      <c r="E80" s="16">
        <v>33</v>
      </c>
      <c r="F80" s="16"/>
      <c r="G80" s="16">
        <v>224346111</v>
      </c>
      <c r="H80" s="16"/>
      <c r="I80" s="16">
        <v>224346110</v>
      </c>
      <c r="J80" s="16"/>
      <c r="K80" s="16" t="s">
        <v>86</v>
      </c>
      <c r="L80" s="16"/>
      <c r="M80" s="16" t="s">
        <v>79</v>
      </c>
      <c r="N80" s="16"/>
      <c r="O80" s="16">
        <v>0</v>
      </c>
      <c r="P80" s="16"/>
      <c r="Q80" s="16" t="s">
        <v>87</v>
      </c>
      <c r="R80" s="16"/>
      <c r="S80" s="16" t="s">
        <v>88</v>
      </c>
      <c r="T80" s="16"/>
      <c r="U80" s="19">
        <v>40303</v>
      </c>
      <c r="V80" s="19"/>
    </row>
    <row r="81" spans="1:22" ht="12.75">
      <c r="A81" s="15"/>
      <c r="B81" s="15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34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ht="12.75">
      <c r="A83" s="30" t="s">
        <v>225</v>
      </c>
    </row>
    <row r="84" spans="1:21" ht="12.75">
      <c r="A84" s="18"/>
      <c r="B84" s="18"/>
      <c r="C84" s="31" t="s">
        <v>71</v>
      </c>
      <c r="E84" s="31" t="s">
        <v>72</v>
      </c>
      <c r="G84" s="31" t="s">
        <v>63</v>
      </c>
      <c r="I84" s="31" t="s">
        <v>64</v>
      </c>
      <c r="K84" s="31" t="s">
        <v>65</v>
      </c>
      <c r="M84" s="31" t="s">
        <v>73</v>
      </c>
      <c r="O84" s="31" t="s">
        <v>74</v>
      </c>
      <c r="Q84" s="31" t="s">
        <v>75</v>
      </c>
      <c r="S84" s="31" t="s">
        <v>89</v>
      </c>
      <c r="U84" s="31" t="s">
        <v>77</v>
      </c>
    </row>
    <row r="85" spans="1:22" ht="12.75">
      <c r="A85" s="18"/>
      <c r="B85" s="1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2.75">
      <c r="A86" s="15"/>
      <c r="B86" s="15"/>
      <c r="C86" s="19">
        <v>24017</v>
      </c>
      <c r="D86" s="19"/>
      <c r="E86" s="16">
        <v>101</v>
      </c>
      <c r="F86" s="16"/>
      <c r="G86" s="16">
        <v>224346111</v>
      </c>
      <c r="H86" s="16"/>
      <c r="I86" s="16">
        <v>224346110</v>
      </c>
      <c r="J86" s="16"/>
      <c r="K86" s="16" t="s">
        <v>90</v>
      </c>
      <c r="L86" s="16"/>
      <c r="M86" s="16" t="s">
        <v>91</v>
      </c>
      <c r="N86" s="16"/>
      <c r="O86" s="16">
        <v>0</v>
      </c>
      <c r="P86" s="16"/>
      <c r="Q86" s="16" t="s">
        <v>92</v>
      </c>
      <c r="R86" s="16"/>
      <c r="S86" s="16" t="s">
        <v>93</v>
      </c>
      <c r="T86" s="16"/>
      <c r="U86" s="19">
        <v>39904</v>
      </c>
      <c r="V86" s="19"/>
    </row>
    <row r="87" spans="1:22" ht="12.75">
      <c r="A87" s="15"/>
      <c r="B87" s="15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2.75">
      <c r="A88" s="15"/>
      <c r="B88" s="15"/>
      <c r="C88" s="19">
        <v>25395</v>
      </c>
      <c r="D88" s="19"/>
      <c r="E88" s="16">
        <v>100</v>
      </c>
      <c r="F88" s="16"/>
      <c r="G88" s="16">
        <v>224346111</v>
      </c>
      <c r="H88" s="16"/>
      <c r="I88" s="16">
        <v>224346110</v>
      </c>
      <c r="J88" s="16"/>
      <c r="K88" s="16" t="s">
        <v>94</v>
      </c>
      <c r="L88" s="16"/>
      <c r="M88" s="16" t="s">
        <v>79</v>
      </c>
      <c r="N88" s="16"/>
      <c r="O88" s="16">
        <v>0</v>
      </c>
      <c r="P88" s="16"/>
      <c r="Q88" s="16" t="s">
        <v>95</v>
      </c>
      <c r="R88" s="16"/>
      <c r="S88" s="16" t="s">
        <v>96</v>
      </c>
      <c r="T88" s="16"/>
      <c r="U88" s="19">
        <v>39904</v>
      </c>
      <c r="V88" s="19"/>
    </row>
    <row r="89" spans="1:22" ht="12" customHeight="1">
      <c r="A89" s="15"/>
      <c r="B89" s="1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2.75">
      <c r="A90" s="15"/>
      <c r="B90" s="15"/>
      <c r="C90" s="19">
        <v>26008</v>
      </c>
      <c r="D90" s="19"/>
      <c r="E90" s="16">
        <v>102</v>
      </c>
      <c r="F90" s="16"/>
      <c r="G90" s="16">
        <v>224346111</v>
      </c>
      <c r="H90" s="16"/>
      <c r="I90" s="16">
        <v>224346110</v>
      </c>
      <c r="J90" s="16"/>
      <c r="K90" s="16" t="s">
        <v>97</v>
      </c>
      <c r="L90" s="16"/>
      <c r="M90" s="16" t="s">
        <v>83</v>
      </c>
      <c r="N90" s="16"/>
      <c r="O90" s="16">
        <v>0</v>
      </c>
      <c r="P90" s="16"/>
      <c r="Q90" s="16" t="s">
        <v>98</v>
      </c>
      <c r="R90" s="16"/>
      <c r="S90" s="16" t="s">
        <v>99</v>
      </c>
      <c r="T90" s="16"/>
      <c r="U90" s="19">
        <v>39904</v>
      </c>
      <c r="V90" s="19"/>
    </row>
    <row r="91" spans="1:22" ht="12.75">
      <c r="A91" s="15"/>
      <c r="B91" s="15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34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ht="12.75">
      <c r="A93" s="14" t="s">
        <v>13</v>
      </c>
    </row>
    <row r="94" spans="1:25" ht="12.75">
      <c r="A94" s="18"/>
      <c r="B94" s="18"/>
      <c r="C94" s="31" t="s">
        <v>71</v>
      </c>
      <c r="E94" s="31" t="s">
        <v>72</v>
      </c>
      <c r="G94" s="31" t="s">
        <v>100</v>
      </c>
      <c r="I94" s="31" t="s">
        <v>101</v>
      </c>
      <c r="K94" s="31" t="s">
        <v>63</v>
      </c>
      <c r="M94" s="31" t="s">
        <v>64</v>
      </c>
      <c r="O94" s="31" t="s">
        <v>65</v>
      </c>
      <c r="Q94" s="31" t="s">
        <v>73</v>
      </c>
      <c r="S94" s="31" t="s">
        <v>74</v>
      </c>
      <c r="U94" s="31" t="s">
        <v>75</v>
      </c>
      <c r="W94" s="31" t="s">
        <v>102</v>
      </c>
      <c r="Y94" s="31" t="s">
        <v>103</v>
      </c>
    </row>
    <row r="95" spans="1:26" ht="12.75">
      <c r="A95" s="18"/>
      <c r="B95" s="1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9">
        <v>28555</v>
      </c>
      <c r="D96" s="19"/>
      <c r="E96" s="16">
        <v>103</v>
      </c>
      <c r="F96" s="16"/>
      <c r="G96" s="16">
        <v>92</v>
      </c>
      <c r="H96" s="16"/>
      <c r="I96" s="16">
        <v>13</v>
      </c>
      <c r="J96" s="16"/>
      <c r="K96" s="16">
        <v>224346111</v>
      </c>
      <c r="L96" s="16"/>
      <c r="M96" s="16">
        <v>224346110</v>
      </c>
      <c r="N96" s="16"/>
      <c r="O96" s="16" t="s">
        <v>78</v>
      </c>
      <c r="P96" s="16"/>
      <c r="Q96" s="16" t="s">
        <v>79</v>
      </c>
      <c r="R96" s="16"/>
      <c r="S96" s="16">
        <v>0</v>
      </c>
      <c r="T96" s="16"/>
      <c r="U96" s="16" t="s">
        <v>80</v>
      </c>
      <c r="V96" s="16"/>
      <c r="W96" s="16" t="s">
        <v>81</v>
      </c>
      <c r="X96" s="16"/>
      <c r="Y96" s="19">
        <v>37803</v>
      </c>
      <c r="Z96" s="19"/>
    </row>
    <row r="97" spans="1:26" ht="12.75">
      <c r="A97" s="15"/>
      <c r="B97" s="15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.75">
      <c r="A98" s="15"/>
      <c r="B98" s="15"/>
      <c r="C98" s="19">
        <v>28222</v>
      </c>
      <c r="D98" s="19"/>
      <c r="E98" s="16">
        <v>104</v>
      </c>
      <c r="F98" s="16"/>
      <c r="G98" s="16">
        <v>90</v>
      </c>
      <c r="H98" s="16"/>
      <c r="I98" s="16">
        <v>28</v>
      </c>
      <c r="J98" s="16"/>
      <c r="K98" s="16">
        <v>224346111</v>
      </c>
      <c r="L98" s="16"/>
      <c r="M98" s="16">
        <v>224346110</v>
      </c>
      <c r="N98" s="16"/>
      <c r="O98" s="16" t="s">
        <v>226</v>
      </c>
      <c r="P98" s="16"/>
      <c r="Q98" s="16" t="s">
        <v>83</v>
      </c>
      <c r="R98" s="16"/>
      <c r="S98" s="16">
        <v>0</v>
      </c>
      <c r="T98" s="16"/>
      <c r="U98" s="16" t="s">
        <v>143</v>
      </c>
      <c r="V98" s="16"/>
      <c r="W98" s="16" t="s">
        <v>144</v>
      </c>
      <c r="X98" s="16"/>
      <c r="Y98" s="19">
        <v>37653</v>
      </c>
      <c r="Z98" s="19"/>
    </row>
    <row r="99" spans="1:26" ht="12.75">
      <c r="A99" s="15"/>
      <c r="B99" s="15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.75">
      <c r="A100" s="15"/>
      <c r="B100" s="15"/>
      <c r="C100" s="19">
        <v>26008</v>
      </c>
      <c r="D100" s="19"/>
      <c r="E100" s="16">
        <v>104</v>
      </c>
      <c r="F100" s="16"/>
      <c r="G100" s="16">
        <v>90</v>
      </c>
      <c r="H100" s="16"/>
      <c r="I100" s="16">
        <v>7</v>
      </c>
      <c r="J100" s="16"/>
      <c r="K100" s="16">
        <v>224346111</v>
      </c>
      <c r="L100" s="16"/>
      <c r="M100" s="16">
        <v>224346110</v>
      </c>
      <c r="N100" s="16"/>
      <c r="O100" s="16" t="s">
        <v>97</v>
      </c>
      <c r="P100" s="16"/>
      <c r="Q100" s="16" t="s">
        <v>83</v>
      </c>
      <c r="R100" s="16"/>
      <c r="S100" s="16">
        <v>0</v>
      </c>
      <c r="T100" s="16"/>
      <c r="U100" s="16" t="s">
        <v>98</v>
      </c>
      <c r="V100" s="16"/>
      <c r="W100" s="16" t="s">
        <v>99</v>
      </c>
      <c r="X100" s="16"/>
      <c r="Y100" s="19">
        <v>38839</v>
      </c>
      <c r="Z100" s="19"/>
    </row>
    <row r="101" spans="1:26" ht="12.75">
      <c r="A101" s="15"/>
      <c r="B101" s="15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.75">
      <c r="A102" s="15"/>
      <c r="B102" s="15"/>
      <c r="C102" s="19">
        <v>26440</v>
      </c>
      <c r="D102" s="19"/>
      <c r="E102" s="16">
        <v>103</v>
      </c>
      <c r="F102" s="16"/>
      <c r="G102" s="16">
        <v>92</v>
      </c>
      <c r="H102" s="16"/>
      <c r="I102" s="16">
        <v>27</v>
      </c>
      <c r="J102" s="16"/>
      <c r="K102" s="16">
        <v>224346111</v>
      </c>
      <c r="L102" s="16"/>
      <c r="M102" s="16">
        <v>224346110</v>
      </c>
      <c r="N102" s="16"/>
      <c r="O102" s="16" t="s">
        <v>82</v>
      </c>
      <c r="P102" s="16"/>
      <c r="Q102" s="16" t="s">
        <v>83</v>
      </c>
      <c r="R102" s="16"/>
      <c r="S102" s="16">
        <v>0</v>
      </c>
      <c r="T102" s="16"/>
      <c r="U102" s="16" t="s">
        <v>84</v>
      </c>
      <c r="V102" s="16"/>
      <c r="W102" s="16" t="s">
        <v>85</v>
      </c>
      <c r="X102" s="16"/>
      <c r="Y102" s="19">
        <v>38749</v>
      </c>
      <c r="Z102" s="19"/>
    </row>
    <row r="103" spans="1:26" ht="12.75">
      <c r="A103" s="15"/>
      <c r="B103" s="15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.75">
      <c r="A104" s="15"/>
      <c r="B104" s="15"/>
      <c r="C104" s="19">
        <v>29242</v>
      </c>
      <c r="D104" s="19"/>
      <c r="E104" s="16">
        <v>104</v>
      </c>
      <c r="F104" s="16"/>
      <c r="G104" s="16">
        <v>90</v>
      </c>
      <c r="H104" s="16"/>
      <c r="I104" s="16">
        <v>29</v>
      </c>
      <c r="J104" s="16"/>
      <c r="K104" s="16">
        <v>224346111</v>
      </c>
      <c r="L104" s="16"/>
      <c r="M104" s="16">
        <v>224346110</v>
      </c>
      <c r="N104" s="16"/>
      <c r="O104" s="16" t="s">
        <v>227</v>
      </c>
      <c r="P104" s="16"/>
      <c r="Q104" s="16" t="s">
        <v>83</v>
      </c>
      <c r="R104" s="16"/>
      <c r="S104" s="16">
        <v>0</v>
      </c>
      <c r="T104" s="16"/>
      <c r="U104" s="16" t="s">
        <v>228</v>
      </c>
      <c r="V104" s="16"/>
      <c r="W104" s="16" t="s">
        <v>229</v>
      </c>
      <c r="X104" s="16"/>
      <c r="Y104" s="19">
        <v>38278</v>
      </c>
      <c r="Z104" s="19"/>
    </row>
    <row r="105" spans="1:26" ht="12.75">
      <c r="A105" s="15"/>
      <c r="B105" s="1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.75">
      <c r="A106" s="15"/>
      <c r="B106" s="15"/>
      <c r="C106" s="19">
        <v>25256</v>
      </c>
      <c r="D106" s="19"/>
      <c r="E106" s="16">
        <v>103</v>
      </c>
      <c r="F106" s="16"/>
      <c r="G106" s="16">
        <v>90</v>
      </c>
      <c r="H106" s="16"/>
      <c r="I106" s="16">
        <v>1</v>
      </c>
      <c r="J106" s="16"/>
      <c r="K106" s="16">
        <v>224346111</v>
      </c>
      <c r="L106" s="16"/>
      <c r="M106" s="16">
        <v>224346110</v>
      </c>
      <c r="N106" s="16"/>
      <c r="O106" s="16" t="s">
        <v>86</v>
      </c>
      <c r="P106" s="16"/>
      <c r="Q106" s="16" t="s">
        <v>79</v>
      </c>
      <c r="R106" s="16"/>
      <c r="S106" s="16">
        <v>0</v>
      </c>
      <c r="T106" s="16"/>
      <c r="U106" s="16" t="s">
        <v>87</v>
      </c>
      <c r="V106" s="16"/>
      <c r="W106" s="16" t="s">
        <v>88</v>
      </c>
      <c r="X106" s="16"/>
      <c r="Y106" s="19">
        <v>37398</v>
      </c>
      <c r="Z106" s="19"/>
    </row>
    <row r="107" spans="1:26" ht="12.75">
      <c r="A107" s="15"/>
      <c r="B107" s="15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.75">
      <c r="A108" s="15"/>
      <c r="B108" s="15"/>
      <c r="C108" s="19">
        <v>25230</v>
      </c>
      <c r="D108" s="19"/>
      <c r="E108" s="16">
        <v>104</v>
      </c>
      <c r="F108" s="16"/>
      <c r="G108" s="16">
        <v>90</v>
      </c>
      <c r="H108" s="16"/>
      <c r="I108" s="16">
        <v>3</v>
      </c>
      <c r="J108" s="16"/>
      <c r="K108" s="16">
        <v>224346111</v>
      </c>
      <c r="L108" s="16"/>
      <c r="M108" s="16">
        <v>224346110</v>
      </c>
      <c r="N108" s="16"/>
      <c r="O108" s="16" t="s">
        <v>230</v>
      </c>
      <c r="P108" s="16"/>
      <c r="Q108" s="16" t="s">
        <v>83</v>
      </c>
      <c r="R108" s="16"/>
      <c r="S108" s="16">
        <v>0</v>
      </c>
      <c r="T108" s="16"/>
      <c r="U108" s="16" t="s">
        <v>231</v>
      </c>
      <c r="V108" s="16"/>
      <c r="W108" s="16" t="s">
        <v>232</v>
      </c>
      <c r="X108" s="16"/>
      <c r="Y108" s="19">
        <v>39173</v>
      </c>
      <c r="Z108" s="19"/>
    </row>
    <row r="109" spans="1:26" ht="12.75">
      <c r="A109" s="15"/>
      <c r="B109" s="15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.75">
      <c r="A110" s="15"/>
      <c r="B110" s="15"/>
      <c r="C110" s="19">
        <v>27911</v>
      </c>
      <c r="D110" s="19"/>
      <c r="E110" s="16">
        <v>104</v>
      </c>
      <c r="F110" s="16"/>
      <c r="G110" s="16">
        <v>90</v>
      </c>
      <c r="H110" s="16"/>
      <c r="I110" s="16">
        <v>20</v>
      </c>
      <c r="J110" s="16"/>
      <c r="K110" s="16">
        <v>224346111</v>
      </c>
      <c r="L110" s="16"/>
      <c r="M110" s="16">
        <v>224346110</v>
      </c>
      <c r="N110" s="16"/>
      <c r="O110" s="16" t="s">
        <v>233</v>
      </c>
      <c r="P110" s="16"/>
      <c r="Q110" s="16" t="s">
        <v>83</v>
      </c>
      <c r="R110" s="16"/>
      <c r="S110" s="16">
        <v>0</v>
      </c>
      <c r="T110" s="16"/>
      <c r="U110" s="16" t="s">
        <v>87</v>
      </c>
      <c r="V110" s="16"/>
      <c r="W110" s="16" t="s">
        <v>166</v>
      </c>
      <c r="X110" s="16"/>
      <c r="Y110" s="19">
        <v>36710</v>
      </c>
      <c r="Z110" s="19"/>
    </row>
    <row r="111" spans="1:26" ht="12.75">
      <c r="A111" s="15"/>
      <c r="B111" s="15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34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ht="12.75">
      <c r="A113" s="14" t="s">
        <v>264</v>
      </c>
    </row>
    <row r="114" spans="1:21" ht="12.75">
      <c r="A114" s="18"/>
      <c r="B114" s="18"/>
      <c r="C114" s="31" t="s">
        <v>71</v>
      </c>
      <c r="E114" s="31" t="s">
        <v>72</v>
      </c>
      <c r="G114" s="31" t="s">
        <v>63</v>
      </c>
      <c r="I114" s="31" t="s">
        <v>64</v>
      </c>
      <c r="K114" s="31" t="s">
        <v>65</v>
      </c>
      <c r="M114" s="31" t="s">
        <v>101</v>
      </c>
      <c r="O114" s="31" t="s">
        <v>73</v>
      </c>
      <c r="Q114" s="31" t="s">
        <v>74</v>
      </c>
      <c r="S114" s="31" t="s">
        <v>75</v>
      </c>
      <c r="U114" s="31" t="s">
        <v>104</v>
      </c>
    </row>
    <row r="115" spans="1:22" ht="12.75">
      <c r="A115" s="18"/>
      <c r="B115" s="1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2.75">
      <c r="A116" s="15"/>
      <c r="B116" s="15"/>
      <c r="C116" s="19">
        <v>25256</v>
      </c>
      <c r="D116" s="19"/>
      <c r="E116" s="16">
        <v>103</v>
      </c>
      <c r="F116" s="16"/>
      <c r="G116" s="16">
        <v>224346111</v>
      </c>
      <c r="H116" s="16"/>
      <c r="I116" s="16">
        <v>224346110</v>
      </c>
      <c r="J116" s="16"/>
      <c r="K116" s="16" t="s">
        <v>86</v>
      </c>
      <c r="L116" s="16"/>
      <c r="M116" s="16">
        <v>24</v>
      </c>
      <c r="N116" s="16"/>
      <c r="O116" s="16" t="s">
        <v>79</v>
      </c>
      <c r="P116" s="16"/>
      <c r="Q116" s="16">
        <v>0</v>
      </c>
      <c r="R116" s="16"/>
      <c r="S116" s="16" t="s">
        <v>87</v>
      </c>
      <c r="T116" s="16"/>
      <c r="U116" s="16" t="s">
        <v>88</v>
      </c>
      <c r="V116" s="16"/>
    </row>
    <row r="117" spans="1:22" ht="12.75">
      <c r="A117" s="15"/>
      <c r="B117" s="15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34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ht="12.75">
      <c r="A119" s="14" t="s">
        <v>263</v>
      </c>
    </row>
    <row r="120" spans="1:29" ht="12.75">
      <c r="A120" s="18"/>
      <c r="B120" s="18"/>
      <c r="C120" s="31" t="s">
        <v>71</v>
      </c>
      <c r="E120" s="31" t="s">
        <v>72</v>
      </c>
      <c r="G120" s="31" t="s">
        <v>105</v>
      </c>
      <c r="I120" s="31" t="s">
        <v>106</v>
      </c>
      <c r="K120" s="31" t="s">
        <v>59</v>
      </c>
      <c r="M120" s="31" t="s">
        <v>107</v>
      </c>
      <c r="O120" s="31" t="s">
        <v>108</v>
      </c>
      <c r="Q120" s="31" t="s">
        <v>109</v>
      </c>
      <c r="S120" s="31" t="s">
        <v>110</v>
      </c>
      <c r="U120" s="31" t="s">
        <v>73</v>
      </c>
      <c r="W120" s="31" t="s">
        <v>74</v>
      </c>
      <c r="Y120" s="31" t="s">
        <v>75</v>
      </c>
      <c r="AA120" s="31" t="s">
        <v>111</v>
      </c>
      <c r="AC120" s="31" t="s">
        <v>112</v>
      </c>
    </row>
    <row r="121" spans="1:30" ht="12.75">
      <c r="A121" s="18"/>
      <c r="B121" s="1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ht="12.75">
      <c r="A122" s="15"/>
      <c r="B122" s="15"/>
      <c r="C122" s="19">
        <v>27792</v>
      </c>
      <c r="D122" s="19"/>
      <c r="E122" s="16">
        <v>90</v>
      </c>
      <c r="F122" s="16"/>
      <c r="G122" s="16">
        <v>28927451</v>
      </c>
      <c r="H122" s="16"/>
      <c r="I122" s="16" t="s">
        <v>234</v>
      </c>
      <c r="J122" s="16"/>
      <c r="K122" s="16" t="s">
        <v>41</v>
      </c>
      <c r="L122" s="16"/>
      <c r="M122" s="16">
        <v>1100200</v>
      </c>
      <c r="N122" s="16"/>
      <c r="O122" s="16" t="s">
        <v>113</v>
      </c>
      <c r="P122" s="16"/>
      <c r="Q122" s="16">
        <v>112</v>
      </c>
      <c r="R122" s="16"/>
      <c r="S122" s="16">
        <v>73</v>
      </c>
      <c r="T122" s="16"/>
      <c r="U122" s="16">
        <v>0</v>
      </c>
      <c r="V122" s="16"/>
      <c r="W122" s="16">
        <v>0</v>
      </c>
      <c r="X122" s="16"/>
      <c r="Y122" s="16" t="s">
        <v>87</v>
      </c>
      <c r="Z122" s="16"/>
      <c r="AA122" s="16" t="s">
        <v>235</v>
      </c>
      <c r="AB122" s="16"/>
      <c r="AC122" s="16" t="s">
        <v>115</v>
      </c>
      <c r="AD122" s="16"/>
    </row>
    <row r="123" spans="1:30" ht="12.75">
      <c r="A123" s="15"/>
      <c r="B123" s="15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1:30" ht="12.75">
      <c r="A124" s="15"/>
      <c r="B124" s="15"/>
      <c r="C124" s="19">
        <v>24017</v>
      </c>
      <c r="D124" s="19"/>
      <c r="E124" s="16">
        <v>101</v>
      </c>
      <c r="F124" s="16"/>
      <c r="G124" s="16">
        <v>14890658</v>
      </c>
      <c r="H124" s="16"/>
      <c r="I124" s="16" t="s">
        <v>116</v>
      </c>
      <c r="J124" s="16"/>
      <c r="K124" s="16" t="s">
        <v>41</v>
      </c>
      <c r="L124" s="16"/>
      <c r="M124" s="16">
        <v>1100200</v>
      </c>
      <c r="N124" s="16"/>
      <c r="O124" s="16" t="s">
        <v>113</v>
      </c>
      <c r="P124" s="16"/>
      <c r="Q124" s="16">
        <v>112</v>
      </c>
      <c r="R124" s="16"/>
      <c r="S124" s="16">
        <v>73</v>
      </c>
      <c r="T124" s="16"/>
      <c r="U124" s="16" t="s">
        <v>114</v>
      </c>
      <c r="V124" s="16"/>
      <c r="W124" s="16">
        <v>0</v>
      </c>
      <c r="X124" s="16"/>
      <c r="Y124" s="16" t="s">
        <v>92</v>
      </c>
      <c r="Z124" s="16"/>
      <c r="AA124" s="16" t="s">
        <v>93</v>
      </c>
      <c r="AB124" s="16"/>
      <c r="AC124" s="16" t="s">
        <v>115</v>
      </c>
      <c r="AD124" s="16"/>
    </row>
    <row r="125" spans="1:30" ht="12.75">
      <c r="A125" s="15"/>
      <c r="B125" s="15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1:30" ht="12.75">
      <c r="A126" s="15"/>
      <c r="B126" s="15"/>
      <c r="C126" s="19">
        <v>24017</v>
      </c>
      <c r="D126" s="19"/>
      <c r="E126" s="16">
        <v>101</v>
      </c>
      <c r="F126" s="16"/>
      <c r="G126" s="16">
        <v>25718843</v>
      </c>
      <c r="H126" s="16"/>
      <c r="I126" s="16" t="s">
        <v>117</v>
      </c>
      <c r="J126" s="16"/>
      <c r="K126" s="16" t="s">
        <v>41</v>
      </c>
      <c r="L126" s="16"/>
      <c r="M126" s="16">
        <v>1100200</v>
      </c>
      <c r="N126" s="16"/>
      <c r="O126" s="16" t="s">
        <v>113</v>
      </c>
      <c r="P126" s="16"/>
      <c r="Q126" s="16">
        <v>112</v>
      </c>
      <c r="R126" s="16"/>
      <c r="S126" s="16">
        <v>73</v>
      </c>
      <c r="T126" s="16"/>
      <c r="U126" s="16" t="s">
        <v>114</v>
      </c>
      <c r="V126" s="16"/>
      <c r="W126" s="16">
        <v>0</v>
      </c>
      <c r="X126" s="16"/>
      <c r="Y126" s="16" t="s">
        <v>92</v>
      </c>
      <c r="Z126" s="16"/>
      <c r="AA126" s="16" t="s">
        <v>93</v>
      </c>
      <c r="AB126" s="16"/>
      <c r="AC126" s="16" t="s">
        <v>115</v>
      </c>
      <c r="AD126" s="16"/>
    </row>
    <row r="127" spans="1:30" ht="12.75">
      <c r="A127" s="15"/>
      <c r="B127" s="15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1:30" ht="12.75">
      <c r="A128" s="15"/>
      <c r="B128" s="15"/>
      <c r="C128" s="19">
        <v>24017</v>
      </c>
      <c r="D128" s="19"/>
      <c r="E128" s="16">
        <v>101</v>
      </c>
      <c r="F128" s="16"/>
      <c r="G128" s="16">
        <v>49682024</v>
      </c>
      <c r="H128" s="16"/>
      <c r="I128" s="16" t="s">
        <v>118</v>
      </c>
      <c r="J128" s="16"/>
      <c r="K128" s="16" t="s">
        <v>41</v>
      </c>
      <c r="L128" s="16"/>
      <c r="M128" s="16">
        <v>1100200</v>
      </c>
      <c r="N128" s="16"/>
      <c r="O128" s="16" t="s">
        <v>113</v>
      </c>
      <c r="P128" s="16"/>
      <c r="Q128" s="16">
        <v>112</v>
      </c>
      <c r="R128" s="16"/>
      <c r="S128" s="16">
        <v>73</v>
      </c>
      <c r="T128" s="16"/>
      <c r="U128" s="16" t="s">
        <v>114</v>
      </c>
      <c r="V128" s="16"/>
      <c r="W128" s="16">
        <v>0</v>
      </c>
      <c r="X128" s="16"/>
      <c r="Y128" s="16" t="s">
        <v>92</v>
      </c>
      <c r="Z128" s="16"/>
      <c r="AA128" s="16" t="s">
        <v>93</v>
      </c>
      <c r="AB128" s="16"/>
      <c r="AC128" s="16" t="s">
        <v>115</v>
      </c>
      <c r="AD128" s="16"/>
    </row>
    <row r="129" spans="1:30" ht="12.75">
      <c r="A129" s="15"/>
      <c r="B129" s="15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1:30" ht="12.75">
      <c r="A130" s="15"/>
      <c r="B130" s="15"/>
      <c r="C130" s="19">
        <v>24017</v>
      </c>
      <c r="D130" s="19"/>
      <c r="E130" s="16">
        <v>101</v>
      </c>
      <c r="F130" s="16"/>
      <c r="G130" s="16">
        <v>44268866</v>
      </c>
      <c r="H130" s="16"/>
      <c r="I130" s="16" t="s">
        <v>236</v>
      </c>
      <c r="J130" s="16"/>
      <c r="K130" s="16" t="s">
        <v>41</v>
      </c>
      <c r="L130" s="16"/>
      <c r="M130" s="16">
        <v>1100200</v>
      </c>
      <c r="N130" s="16"/>
      <c r="O130" s="16" t="s">
        <v>113</v>
      </c>
      <c r="P130" s="16"/>
      <c r="Q130" s="16">
        <v>112</v>
      </c>
      <c r="R130" s="16"/>
      <c r="S130" s="16">
        <v>73</v>
      </c>
      <c r="T130" s="16"/>
      <c r="U130" s="16" t="s">
        <v>114</v>
      </c>
      <c r="V130" s="16"/>
      <c r="W130" s="16">
        <v>0</v>
      </c>
      <c r="X130" s="16"/>
      <c r="Y130" s="16" t="s">
        <v>92</v>
      </c>
      <c r="Z130" s="16"/>
      <c r="AA130" s="16" t="s">
        <v>93</v>
      </c>
      <c r="AB130" s="16"/>
      <c r="AC130" s="16" t="s">
        <v>115</v>
      </c>
      <c r="AD130" s="16"/>
    </row>
    <row r="131" spans="1:30" ht="12.75">
      <c r="A131" s="15"/>
      <c r="B131" s="15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1:30" ht="12.75">
      <c r="A132" s="15"/>
      <c r="B132" s="15"/>
      <c r="C132" s="19">
        <v>24017</v>
      </c>
      <c r="D132" s="19"/>
      <c r="E132" s="16">
        <v>101</v>
      </c>
      <c r="F132" s="16"/>
      <c r="G132" s="16">
        <v>28205367</v>
      </c>
      <c r="H132" s="16"/>
      <c r="I132" s="16" t="s">
        <v>119</v>
      </c>
      <c r="J132" s="16"/>
      <c r="K132" s="16" t="s">
        <v>41</v>
      </c>
      <c r="L132" s="16"/>
      <c r="M132" s="16">
        <v>1100200</v>
      </c>
      <c r="N132" s="16"/>
      <c r="O132" s="16" t="s">
        <v>113</v>
      </c>
      <c r="P132" s="16"/>
      <c r="Q132" s="16">
        <v>121</v>
      </c>
      <c r="R132" s="16"/>
      <c r="S132" s="16">
        <v>37</v>
      </c>
      <c r="T132" s="16"/>
      <c r="U132" s="16" t="s">
        <v>114</v>
      </c>
      <c r="V132" s="16"/>
      <c r="W132" s="16">
        <v>0</v>
      </c>
      <c r="X132" s="16"/>
      <c r="Y132" s="16" t="s">
        <v>92</v>
      </c>
      <c r="Z132" s="16"/>
      <c r="AA132" s="16" t="s">
        <v>93</v>
      </c>
      <c r="AB132" s="16"/>
      <c r="AC132" s="16" t="s">
        <v>115</v>
      </c>
      <c r="AD132" s="16"/>
    </row>
    <row r="133" spans="1:30" ht="12.75">
      <c r="A133" s="15"/>
      <c r="B133" s="15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1:30" ht="12.75">
      <c r="A134" s="15"/>
      <c r="B134" s="15"/>
      <c r="C134" s="19">
        <v>24017</v>
      </c>
      <c r="D134" s="19"/>
      <c r="E134" s="16">
        <v>101</v>
      </c>
      <c r="F134" s="16"/>
      <c r="G134" s="16">
        <v>28204107</v>
      </c>
      <c r="H134" s="16"/>
      <c r="I134" s="16" t="s">
        <v>120</v>
      </c>
      <c r="J134" s="16"/>
      <c r="K134" s="16" t="s">
        <v>41</v>
      </c>
      <c r="L134" s="16"/>
      <c r="M134" s="16">
        <v>1100200</v>
      </c>
      <c r="N134" s="16"/>
      <c r="O134" s="16" t="s">
        <v>113</v>
      </c>
      <c r="P134" s="16"/>
      <c r="Q134" s="16">
        <v>121</v>
      </c>
      <c r="R134" s="16"/>
      <c r="S134" s="16">
        <v>37</v>
      </c>
      <c r="T134" s="16"/>
      <c r="U134" s="16" t="s">
        <v>114</v>
      </c>
      <c r="V134" s="16"/>
      <c r="W134" s="16">
        <v>0</v>
      </c>
      <c r="X134" s="16"/>
      <c r="Y134" s="16" t="s">
        <v>92</v>
      </c>
      <c r="Z134" s="16"/>
      <c r="AA134" s="16" t="s">
        <v>93</v>
      </c>
      <c r="AB134" s="16"/>
      <c r="AC134" s="16" t="s">
        <v>115</v>
      </c>
      <c r="AD134" s="16"/>
    </row>
    <row r="135" spans="1:30" ht="12.75">
      <c r="A135" s="15"/>
      <c r="B135" s="15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1:30" ht="12.75">
      <c r="A136" s="15"/>
      <c r="B136" s="15"/>
      <c r="C136" s="19">
        <v>24017</v>
      </c>
      <c r="D136" s="19"/>
      <c r="E136" s="16">
        <v>101</v>
      </c>
      <c r="F136" s="16"/>
      <c r="G136" s="16">
        <v>28207483</v>
      </c>
      <c r="H136" s="16"/>
      <c r="I136" s="16" t="s">
        <v>121</v>
      </c>
      <c r="J136" s="16"/>
      <c r="K136" s="16" t="s">
        <v>41</v>
      </c>
      <c r="L136" s="16"/>
      <c r="M136" s="16">
        <v>1100200</v>
      </c>
      <c r="N136" s="16"/>
      <c r="O136" s="16" t="s">
        <v>113</v>
      </c>
      <c r="P136" s="16"/>
      <c r="Q136" s="16">
        <v>121</v>
      </c>
      <c r="R136" s="16"/>
      <c r="S136" s="16">
        <v>37</v>
      </c>
      <c r="T136" s="16"/>
      <c r="U136" s="16" t="s">
        <v>114</v>
      </c>
      <c r="V136" s="16"/>
      <c r="W136" s="16">
        <v>0</v>
      </c>
      <c r="X136" s="16"/>
      <c r="Y136" s="16" t="s">
        <v>92</v>
      </c>
      <c r="Z136" s="16"/>
      <c r="AA136" s="16" t="s">
        <v>93</v>
      </c>
      <c r="AB136" s="16"/>
      <c r="AC136" s="16" t="s">
        <v>115</v>
      </c>
      <c r="AD136" s="16"/>
    </row>
    <row r="137" spans="1:30" ht="12.75">
      <c r="A137" s="15"/>
      <c r="B137" s="15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1:30" ht="12.75">
      <c r="A138" s="15"/>
      <c r="B138" s="15"/>
      <c r="C138" s="19">
        <v>24017</v>
      </c>
      <c r="D138" s="19"/>
      <c r="E138" s="16">
        <v>101</v>
      </c>
      <c r="F138" s="16"/>
      <c r="G138" s="16">
        <v>28212711</v>
      </c>
      <c r="H138" s="16"/>
      <c r="I138" s="16" t="s">
        <v>122</v>
      </c>
      <c r="J138" s="16"/>
      <c r="K138" s="16" t="s">
        <v>41</v>
      </c>
      <c r="L138" s="16"/>
      <c r="M138" s="16">
        <v>1100200</v>
      </c>
      <c r="N138" s="16"/>
      <c r="O138" s="16" t="s">
        <v>113</v>
      </c>
      <c r="P138" s="16"/>
      <c r="Q138" s="16">
        <v>121</v>
      </c>
      <c r="R138" s="16"/>
      <c r="S138" s="16">
        <v>37</v>
      </c>
      <c r="T138" s="16"/>
      <c r="U138" s="16" t="s">
        <v>114</v>
      </c>
      <c r="V138" s="16"/>
      <c r="W138" s="16">
        <v>0</v>
      </c>
      <c r="X138" s="16"/>
      <c r="Y138" s="16" t="s">
        <v>92</v>
      </c>
      <c r="Z138" s="16"/>
      <c r="AA138" s="16" t="s">
        <v>93</v>
      </c>
      <c r="AB138" s="16"/>
      <c r="AC138" s="16" t="s">
        <v>115</v>
      </c>
      <c r="AD138" s="16"/>
    </row>
    <row r="139" spans="1:30" ht="12.75">
      <c r="A139" s="15"/>
      <c r="B139" s="15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1:30" ht="12.75">
      <c r="A140" s="15"/>
      <c r="B140" s="15"/>
      <c r="C140" s="19">
        <v>24017</v>
      </c>
      <c r="D140" s="19"/>
      <c r="E140" s="16">
        <v>101</v>
      </c>
      <c r="F140" s="16"/>
      <c r="G140" s="16">
        <v>28206576</v>
      </c>
      <c r="H140" s="16"/>
      <c r="I140" s="16" t="s">
        <v>123</v>
      </c>
      <c r="J140" s="16"/>
      <c r="K140" s="16" t="s">
        <v>41</v>
      </c>
      <c r="L140" s="16"/>
      <c r="M140" s="16">
        <v>1100200</v>
      </c>
      <c r="N140" s="16"/>
      <c r="O140" s="16" t="s">
        <v>113</v>
      </c>
      <c r="P140" s="16"/>
      <c r="Q140" s="16">
        <v>121</v>
      </c>
      <c r="R140" s="16"/>
      <c r="S140" s="16">
        <v>37</v>
      </c>
      <c r="T140" s="16"/>
      <c r="U140" s="16" t="s">
        <v>114</v>
      </c>
      <c r="V140" s="16"/>
      <c r="W140" s="16">
        <v>0</v>
      </c>
      <c r="X140" s="16"/>
      <c r="Y140" s="16" t="s">
        <v>92</v>
      </c>
      <c r="Z140" s="16"/>
      <c r="AA140" s="16" t="s">
        <v>93</v>
      </c>
      <c r="AB140" s="16"/>
      <c r="AC140" s="16" t="s">
        <v>115</v>
      </c>
      <c r="AD140" s="16"/>
    </row>
    <row r="141" spans="1:30" ht="12.75">
      <c r="A141" s="15"/>
      <c r="B141" s="15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1:30" ht="12.75">
      <c r="A142" s="15"/>
      <c r="B142" s="15"/>
      <c r="C142" s="19">
        <v>24017</v>
      </c>
      <c r="D142" s="19"/>
      <c r="E142" s="16">
        <v>101</v>
      </c>
      <c r="F142" s="16"/>
      <c r="G142" s="16">
        <v>45148287</v>
      </c>
      <c r="H142" s="16"/>
      <c r="I142" s="16" t="s">
        <v>124</v>
      </c>
      <c r="J142" s="16"/>
      <c r="K142" s="16" t="s">
        <v>41</v>
      </c>
      <c r="L142" s="16"/>
      <c r="M142" s="16">
        <v>1100200</v>
      </c>
      <c r="N142" s="16"/>
      <c r="O142" s="16" t="s">
        <v>113</v>
      </c>
      <c r="P142" s="16"/>
      <c r="Q142" s="16">
        <v>121</v>
      </c>
      <c r="R142" s="16"/>
      <c r="S142" s="16">
        <v>102</v>
      </c>
      <c r="T142" s="16"/>
      <c r="U142" s="16" t="s">
        <v>114</v>
      </c>
      <c r="V142" s="16"/>
      <c r="W142" s="16">
        <v>0</v>
      </c>
      <c r="X142" s="16"/>
      <c r="Y142" s="16" t="s">
        <v>92</v>
      </c>
      <c r="Z142" s="16"/>
      <c r="AA142" s="16" t="s">
        <v>93</v>
      </c>
      <c r="AB142" s="16"/>
      <c r="AC142" s="16" t="s">
        <v>115</v>
      </c>
      <c r="AD142" s="16"/>
    </row>
    <row r="143" spans="1:30" ht="12.75">
      <c r="A143" s="15"/>
      <c r="B143" s="15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1:30" ht="12.75">
      <c r="A144" s="15"/>
      <c r="B144" s="15"/>
      <c r="C144" s="19">
        <v>24017</v>
      </c>
      <c r="D144" s="19"/>
      <c r="E144" s="16">
        <v>101</v>
      </c>
      <c r="F144" s="16"/>
      <c r="G144" s="16">
        <v>48948829</v>
      </c>
      <c r="H144" s="16"/>
      <c r="I144" s="16" t="s">
        <v>125</v>
      </c>
      <c r="J144" s="16"/>
      <c r="K144" s="16" t="s">
        <v>41</v>
      </c>
      <c r="L144" s="16"/>
      <c r="M144" s="16">
        <v>1100200</v>
      </c>
      <c r="N144" s="16"/>
      <c r="O144" s="16" t="s">
        <v>113</v>
      </c>
      <c r="P144" s="16"/>
      <c r="Q144" s="16">
        <v>121</v>
      </c>
      <c r="R144" s="16"/>
      <c r="S144" s="16">
        <v>102</v>
      </c>
      <c r="T144" s="16"/>
      <c r="U144" s="16" t="s">
        <v>114</v>
      </c>
      <c r="V144" s="16"/>
      <c r="W144" s="16">
        <v>0</v>
      </c>
      <c r="X144" s="16"/>
      <c r="Y144" s="16" t="s">
        <v>92</v>
      </c>
      <c r="Z144" s="16"/>
      <c r="AA144" s="16" t="s">
        <v>93</v>
      </c>
      <c r="AB144" s="16"/>
      <c r="AC144" s="16" t="s">
        <v>115</v>
      </c>
      <c r="AD144" s="16"/>
    </row>
    <row r="145" spans="1:30" ht="12.75">
      <c r="A145" s="15"/>
      <c r="B145" s="15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1:30" ht="12.75">
      <c r="A146" s="15"/>
      <c r="B146" s="15"/>
      <c r="C146" s="19">
        <v>24017</v>
      </c>
      <c r="D146" s="19"/>
      <c r="E146" s="16">
        <v>101</v>
      </c>
      <c r="F146" s="16"/>
      <c r="G146" s="16">
        <v>25621262</v>
      </c>
      <c r="H146" s="16"/>
      <c r="I146" s="16" t="s">
        <v>126</v>
      </c>
      <c r="J146" s="16"/>
      <c r="K146" s="16" t="s">
        <v>41</v>
      </c>
      <c r="L146" s="16"/>
      <c r="M146" s="16">
        <v>1100200</v>
      </c>
      <c r="N146" s="16"/>
      <c r="O146" s="16" t="s">
        <v>113</v>
      </c>
      <c r="P146" s="16"/>
      <c r="Q146" s="16">
        <v>121</v>
      </c>
      <c r="R146" s="16"/>
      <c r="S146" s="16">
        <v>102</v>
      </c>
      <c r="T146" s="16"/>
      <c r="U146" s="16" t="s">
        <v>114</v>
      </c>
      <c r="V146" s="16"/>
      <c r="W146" s="16">
        <v>0</v>
      </c>
      <c r="X146" s="16"/>
      <c r="Y146" s="16" t="s">
        <v>92</v>
      </c>
      <c r="Z146" s="16"/>
      <c r="AA146" s="16" t="s">
        <v>93</v>
      </c>
      <c r="AB146" s="16"/>
      <c r="AC146" s="16" t="s">
        <v>115</v>
      </c>
      <c r="AD146" s="16"/>
    </row>
    <row r="147" spans="1:30" ht="12.75">
      <c r="A147" s="15"/>
      <c r="B147" s="15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1:30" ht="12.75">
      <c r="A148" s="15"/>
      <c r="B148" s="15"/>
      <c r="C148" s="19">
        <v>24017</v>
      </c>
      <c r="D148" s="19"/>
      <c r="E148" s="16">
        <v>101</v>
      </c>
      <c r="F148" s="16"/>
      <c r="G148" s="16">
        <v>47116404</v>
      </c>
      <c r="H148" s="16"/>
      <c r="I148" s="16" t="s">
        <v>127</v>
      </c>
      <c r="J148" s="16"/>
      <c r="K148" s="16" t="s">
        <v>41</v>
      </c>
      <c r="L148" s="16"/>
      <c r="M148" s="16">
        <v>1100200</v>
      </c>
      <c r="N148" s="16"/>
      <c r="O148" s="16" t="s">
        <v>113</v>
      </c>
      <c r="P148" s="16"/>
      <c r="Q148" s="16">
        <v>121</v>
      </c>
      <c r="R148" s="16"/>
      <c r="S148" s="16">
        <v>102</v>
      </c>
      <c r="T148" s="16"/>
      <c r="U148" s="16" t="s">
        <v>114</v>
      </c>
      <c r="V148" s="16"/>
      <c r="W148" s="16">
        <v>0</v>
      </c>
      <c r="X148" s="16"/>
      <c r="Y148" s="16" t="s">
        <v>92</v>
      </c>
      <c r="Z148" s="16"/>
      <c r="AA148" s="16" t="s">
        <v>93</v>
      </c>
      <c r="AB148" s="16"/>
      <c r="AC148" s="16" t="s">
        <v>128</v>
      </c>
      <c r="AD148" s="16"/>
    </row>
    <row r="149" spans="1:30" ht="12.75">
      <c r="A149" s="15"/>
      <c r="B149" s="15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1:30" ht="12.75">
      <c r="A150" s="15"/>
      <c r="B150" s="15"/>
      <c r="C150" s="19">
        <v>24017</v>
      </c>
      <c r="D150" s="19"/>
      <c r="E150" s="16">
        <v>101</v>
      </c>
      <c r="F150" s="16"/>
      <c r="G150" s="16">
        <v>26761858</v>
      </c>
      <c r="H150" s="16"/>
      <c r="I150" s="16" t="s">
        <v>129</v>
      </c>
      <c r="J150" s="16"/>
      <c r="K150" s="16" t="s">
        <v>41</v>
      </c>
      <c r="L150" s="16"/>
      <c r="M150" s="16">
        <v>1100200</v>
      </c>
      <c r="N150" s="16"/>
      <c r="O150" s="16" t="s">
        <v>113</v>
      </c>
      <c r="P150" s="16"/>
      <c r="Q150" s="16">
        <v>121</v>
      </c>
      <c r="R150" s="16"/>
      <c r="S150" s="16">
        <v>102</v>
      </c>
      <c r="T150" s="16"/>
      <c r="U150" s="16" t="s">
        <v>114</v>
      </c>
      <c r="V150" s="16"/>
      <c r="W150" s="16">
        <v>0</v>
      </c>
      <c r="X150" s="16"/>
      <c r="Y150" s="16" t="s">
        <v>92</v>
      </c>
      <c r="Z150" s="16"/>
      <c r="AA150" s="16" t="s">
        <v>93</v>
      </c>
      <c r="AB150" s="16"/>
      <c r="AC150" s="16" t="s">
        <v>115</v>
      </c>
      <c r="AD150" s="16"/>
    </row>
    <row r="151" spans="1:30" ht="12.75">
      <c r="A151" s="15"/>
      <c r="B151" s="15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1:30" ht="12.75">
      <c r="A152" s="15"/>
      <c r="B152" s="15"/>
      <c r="C152" s="19">
        <v>24017</v>
      </c>
      <c r="D152" s="19"/>
      <c r="E152" s="16">
        <v>101</v>
      </c>
      <c r="F152" s="16"/>
      <c r="G152" s="16">
        <v>61859079</v>
      </c>
      <c r="H152" s="16"/>
      <c r="I152" s="16" t="s">
        <v>130</v>
      </c>
      <c r="J152" s="16"/>
      <c r="K152" s="16" t="s">
        <v>41</v>
      </c>
      <c r="L152" s="16"/>
      <c r="M152" s="16">
        <v>1100200</v>
      </c>
      <c r="N152" s="16"/>
      <c r="O152" s="16" t="s">
        <v>113</v>
      </c>
      <c r="P152" s="16"/>
      <c r="Q152" s="16">
        <v>121</v>
      </c>
      <c r="R152" s="16"/>
      <c r="S152" s="16">
        <v>33</v>
      </c>
      <c r="T152" s="16"/>
      <c r="U152" s="16" t="s">
        <v>114</v>
      </c>
      <c r="V152" s="16"/>
      <c r="W152" s="16">
        <v>0</v>
      </c>
      <c r="X152" s="16"/>
      <c r="Y152" s="16" t="s">
        <v>92</v>
      </c>
      <c r="Z152" s="16"/>
      <c r="AA152" s="16" t="s">
        <v>93</v>
      </c>
      <c r="AB152" s="16"/>
      <c r="AC152" s="16" t="s">
        <v>115</v>
      </c>
      <c r="AD152" s="16"/>
    </row>
    <row r="153" spans="1:30" ht="12.75">
      <c r="A153" s="15"/>
      <c r="B153" s="15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1:30" ht="12.75">
      <c r="A154" s="15"/>
      <c r="B154" s="15"/>
      <c r="C154" s="19">
        <v>24017</v>
      </c>
      <c r="D154" s="19"/>
      <c r="E154" s="16">
        <v>101</v>
      </c>
      <c r="F154" s="16"/>
      <c r="G154" s="16">
        <v>25623192</v>
      </c>
      <c r="H154" s="16"/>
      <c r="I154" s="16" t="s">
        <v>131</v>
      </c>
      <c r="J154" s="16"/>
      <c r="K154" s="16" t="s">
        <v>41</v>
      </c>
      <c r="L154" s="16"/>
      <c r="M154" s="16">
        <v>1100200</v>
      </c>
      <c r="N154" s="16"/>
      <c r="O154" s="16" t="s">
        <v>113</v>
      </c>
      <c r="P154" s="16"/>
      <c r="Q154" s="16">
        <v>121</v>
      </c>
      <c r="R154" s="16"/>
      <c r="S154" s="16">
        <v>33</v>
      </c>
      <c r="T154" s="16"/>
      <c r="U154" s="16" t="s">
        <v>114</v>
      </c>
      <c r="V154" s="16"/>
      <c r="W154" s="16">
        <v>0</v>
      </c>
      <c r="X154" s="16"/>
      <c r="Y154" s="16" t="s">
        <v>92</v>
      </c>
      <c r="Z154" s="16"/>
      <c r="AA154" s="16" t="s">
        <v>93</v>
      </c>
      <c r="AB154" s="16"/>
      <c r="AC154" s="16" t="s">
        <v>115</v>
      </c>
      <c r="AD154" s="16"/>
    </row>
    <row r="155" spans="1:30" ht="12.75">
      <c r="A155" s="15"/>
      <c r="B155" s="15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1:30" ht="12.75">
      <c r="A156" s="15"/>
      <c r="B156" s="15"/>
      <c r="C156" s="19">
        <v>24017</v>
      </c>
      <c r="D156" s="19"/>
      <c r="E156" s="16">
        <v>101</v>
      </c>
      <c r="F156" s="16"/>
      <c r="G156" s="16">
        <v>25623184</v>
      </c>
      <c r="H156" s="16"/>
      <c r="I156" s="16" t="s">
        <v>132</v>
      </c>
      <c r="J156" s="16"/>
      <c r="K156" s="16" t="s">
        <v>41</v>
      </c>
      <c r="L156" s="16"/>
      <c r="M156" s="16">
        <v>1100200</v>
      </c>
      <c r="N156" s="16"/>
      <c r="O156" s="16" t="s">
        <v>113</v>
      </c>
      <c r="P156" s="16"/>
      <c r="Q156" s="16">
        <v>121</v>
      </c>
      <c r="R156" s="16"/>
      <c r="S156" s="16">
        <v>33</v>
      </c>
      <c r="T156" s="16"/>
      <c r="U156" s="16" t="s">
        <v>114</v>
      </c>
      <c r="V156" s="16"/>
      <c r="W156" s="16">
        <v>0</v>
      </c>
      <c r="X156" s="16"/>
      <c r="Y156" s="16" t="s">
        <v>92</v>
      </c>
      <c r="Z156" s="16"/>
      <c r="AA156" s="16" t="s">
        <v>93</v>
      </c>
      <c r="AB156" s="16"/>
      <c r="AC156" s="16" t="s">
        <v>115</v>
      </c>
      <c r="AD156" s="16"/>
    </row>
    <row r="157" spans="1:30" ht="12.75">
      <c r="A157" s="15"/>
      <c r="B157" s="15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1:30" ht="12.75">
      <c r="A158" s="15"/>
      <c r="B158" s="15"/>
      <c r="C158" s="19">
        <v>24017</v>
      </c>
      <c r="D158" s="19"/>
      <c r="E158" s="16">
        <v>101</v>
      </c>
      <c r="F158" s="16"/>
      <c r="G158" s="16">
        <v>26145090</v>
      </c>
      <c r="H158" s="16"/>
      <c r="I158" s="16" t="s">
        <v>133</v>
      </c>
      <c r="J158" s="16"/>
      <c r="K158" s="16" t="s">
        <v>41</v>
      </c>
      <c r="L158" s="16"/>
      <c r="M158" s="16">
        <v>1100200</v>
      </c>
      <c r="N158" s="16"/>
      <c r="O158" s="16" t="s">
        <v>113</v>
      </c>
      <c r="P158" s="16"/>
      <c r="Q158" s="16">
        <v>121</v>
      </c>
      <c r="R158" s="16"/>
      <c r="S158" s="16">
        <v>33</v>
      </c>
      <c r="T158" s="16"/>
      <c r="U158" s="16" t="s">
        <v>114</v>
      </c>
      <c r="V158" s="16"/>
      <c r="W158" s="16">
        <v>0</v>
      </c>
      <c r="X158" s="16"/>
      <c r="Y158" s="16" t="s">
        <v>92</v>
      </c>
      <c r="Z158" s="16"/>
      <c r="AA158" s="16" t="s">
        <v>93</v>
      </c>
      <c r="AB158" s="16"/>
      <c r="AC158" s="16" t="s">
        <v>115</v>
      </c>
      <c r="AD158" s="16"/>
    </row>
    <row r="159" spans="1:30" ht="12.75">
      <c r="A159" s="15"/>
      <c r="B159" s="15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1:30" ht="12.75">
      <c r="A160" s="15"/>
      <c r="B160" s="15"/>
      <c r="C160" s="19">
        <v>24017</v>
      </c>
      <c r="D160" s="19"/>
      <c r="E160" s="16">
        <v>101</v>
      </c>
      <c r="F160" s="16"/>
      <c r="G160" s="16">
        <v>60192763</v>
      </c>
      <c r="H160" s="16"/>
      <c r="I160" s="16" t="s">
        <v>134</v>
      </c>
      <c r="J160" s="16"/>
      <c r="K160" s="16" t="s">
        <v>41</v>
      </c>
      <c r="L160" s="16"/>
      <c r="M160" s="16">
        <v>1100200</v>
      </c>
      <c r="N160" s="16"/>
      <c r="O160" s="16" t="s">
        <v>113</v>
      </c>
      <c r="P160" s="16"/>
      <c r="Q160" s="16">
        <v>121</v>
      </c>
      <c r="R160" s="16"/>
      <c r="S160" s="16">
        <v>33</v>
      </c>
      <c r="T160" s="16"/>
      <c r="U160" s="16" t="s">
        <v>114</v>
      </c>
      <c r="V160" s="16"/>
      <c r="W160" s="16">
        <v>0</v>
      </c>
      <c r="X160" s="16"/>
      <c r="Y160" s="16" t="s">
        <v>92</v>
      </c>
      <c r="Z160" s="16"/>
      <c r="AA160" s="16" t="s">
        <v>93</v>
      </c>
      <c r="AB160" s="16"/>
      <c r="AC160" s="16" t="s">
        <v>115</v>
      </c>
      <c r="AD160" s="16"/>
    </row>
    <row r="161" spans="1:30" ht="12.75">
      <c r="A161" s="15"/>
      <c r="B161" s="15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1:30" ht="12.75">
      <c r="A162" s="15"/>
      <c r="B162" s="15"/>
      <c r="C162" s="19">
        <v>24017</v>
      </c>
      <c r="D162" s="19"/>
      <c r="E162" s="16">
        <v>101</v>
      </c>
      <c r="F162" s="16"/>
      <c r="G162" s="16">
        <v>27650928</v>
      </c>
      <c r="H162" s="16"/>
      <c r="I162" s="16" t="s">
        <v>135</v>
      </c>
      <c r="J162" s="16"/>
      <c r="K162" s="16" t="s">
        <v>41</v>
      </c>
      <c r="L162" s="16"/>
      <c r="M162" s="16">
        <v>1100200</v>
      </c>
      <c r="N162" s="16"/>
      <c r="O162" s="16" t="s">
        <v>113</v>
      </c>
      <c r="P162" s="16"/>
      <c r="Q162" s="16">
        <v>121</v>
      </c>
      <c r="R162" s="16"/>
      <c r="S162" s="16">
        <v>101</v>
      </c>
      <c r="T162" s="16"/>
      <c r="U162" s="16" t="s">
        <v>114</v>
      </c>
      <c r="V162" s="16"/>
      <c r="W162" s="16">
        <v>0</v>
      </c>
      <c r="X162" s="16"/>
      <c r="Y162" s="16" t="s">
        <v>92</v>
      </c>
      <c r="Z162" s="16"/>
      <c r="AA162" s="16" t="s">
        <v>93</v>
      </c>
      <c r="AB162" s="16"/>
      <c r="AC162" s="16" t="s">
        <v>115</v>
      </c>
      <c r="AD162" s="16"/>
    </row>
    <row r="163" spans="1:30" ht="12.75">
      <c r="A163" s="15"/>
      <c r="B163" s="15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1:30" ht="12.75">
      <c r="A164" s="15"/>
      <c r="B164" s="15"/>
      <c r="C164" s="19">
        <v>24017</v>
      </c>
      <c r="D164" s="19"/>
      <c r="E164" s="16">
        <v>101</v>
      </c>
      <c r="F164" s="16"/>
      <c r="G164" s="16">
        <v>35828137</v>
      </c>
      <c r="H164" s="16"/>
      <c r="I164" s="16" t="s">
        <v>136</v>
      </c>
      <c r="J164" s="16"/>
      <c r="K164" s="16" t="s">
        <v>137</v>
      </c>
      <c r="L164" s="16"/>
      <c r="M164" s="16">
        <v>1100200</v>
      </c>
      <c r="N164" s="16"/>
      <c r="O164" s="16" t="s">
        <v>113</v>
      </c>
      <c r="P164" s="16"/>
      <c r="Q164" s="16">
        <v>121</v>
      </c>
      <c r="R164" s="16"/>
      <c r="S164" s="16">
        <v>102</v>
      </c>
      <c r="T164" s="16"/>
      <c r="U164" s="16" t="s">
        <v>114</v>
      </c>
      <c r="V164" s="16"/>
      <c r="W164" s="16">
        <v>0</v>
      </c>
      <c r="X164" s="16"/>
      <c r="Y164" s="16" t="s">
        <v>92</v>
      </c>
      <c r="Z164" s="16"/>
      <c r="AA164" s="16" t="s">
        <v>93</v>
      </c>
      <c r="AB164" s="16"/>
      <c r="AC164" s="16" t="s">
        <v>115</v>
      </c>
      <c r="AD164" s="16"/>
    </row>
    <row r="165" spans="1:30" ht="12.75">
      <c r="A165" s="15"/>
      <c r="B165" s="15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1:30" ht="12.75">
      <c r="A166" s="15"/>
      <c r="B166" s="15"/>
      <c r="C166" s="19">
        <v>24017</v>
      </c>
      <c r="D166" s="19"/>
      <c r="E166" s="16">
        <v>101</v>
      </c>
      <c r="F166" s="16"/>
      <c r="G166" s="16">
        <v>35942177</v>
      </c>
      <c r="H166" s="16"/>
      <c r="I166" s="16" t="s">
        <v>138</v>
      </c>
      <c r="J166" s="16"/>
      <c r="K166" s="16" t="s">
        <v>137</v>
      </c>
      <c r="L166" s="16"/>
      <c r="M166" s="16">
        <v>1100200</v>
      </c>
      <c r="N166" s="16"/>
      <c r="O166" s="16" t="s">
        <v>113</v>
      </c>
      <c r="P166" s="16"/>
      <c r="Q166" s="16">
        <v>121</v>
      </c>
      <c r="R166" s="16"/>
      <c r="S166" s="16">
        <v>102</v>
      </c>
      <c r="T166" s="16"/>
      <c r="U166" s="16" t="s">
        <v>114</v>
      </c>
      <c r="V166" s="16"/>
      <c r="W166" s="16">
        <v>0</v>
      </c>
      <c r="X166" s="16"/>
      <c r="Y166" s="16" t="s">
        <v>92</v>
      </c>
      <c r="Z166" s="16"/>
      <c r="AA166" s="16" t="s">
        <v>93</v>
      </c>
      <c r="AB166" s="16"/>
      <c r="AC166" s="16" t="s">
        <v>115</v>
      </c>
      <c r="AD166" s="16"/>
    </row>
    <row r="167" spans="1:30" ht="12.75">
      <c r="A167" s="15"/>
      <c r="B167" s="15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1:30" ht="12.75">
      <c r="A168" s="15"/>
      <c r="B168" s="15"/>
      <c r="C168" s="19">
        <v>24017</v>
      </c>
      <c r="D168" s="19"/>
      <c r="E168" s="16">
        <v>101</v>
      </c>
      <c r="F168" s="16"/>
      <c r="G168" s="16">
        <v>35960990</v>
      </c>
      <c r="H168" s="16"/>
      <c r="I168" s="16" t="s">
        <v>139</v>
      </c>
      <c r="J168" s="16"/>
      <c r="K168" s="16" t="s">
        <v>137</v>
      </c>
      <c r="L168" s="16"/>
      <c r="M168" s="16">
        <v>1100200</v>
      </c>
      <c r="N168" s="16"/>
      <c r="O168" s="16" t="s">
        <v>140</v>
      </c>
      <c r="P168" s="16"/>
      <c r="Q168" s="16">
        <v>121</v>
      </c>
      <c r="R168" s="16"/>
      <c r="S168" s="16">
        <v>102</v>
      </c>
      <c r="T168" s="16"/>
      <c r="U168" s="16" t="s">
        <v>114</v>
      </c>
      <c r="V168" s="16"/>
      <c r="W168" s="16">
        <v>0</v>
      </c>
      <c r="X168" s="16"/>
      <c r="Y168" s="16" t="s">
        <v>92</v>
      </c>
      <c r="Z168" s="16"/>
      <c r="AA168" s="16" t="s">
        <v>93</v>
      </c>
      <c r="AB168" s="16"/>
      <c r="AC168" s="16" t="s">
        <v>128</v>
      </c>
      <c r="AD168" s="16"/>
    </row>
    <row r="169" spans="1:30" ht="12.75">
      <c r="A169" s="15"/>
      <c r="B169" s="15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1:30" ht="12.75">
      <c r="A170" s="15"/>
      <c r="B170" s="15"/>
      <c r="C170" s="19">
        <v>24017</v>
      </c>
      <c r="D170" s="19"/>
      <c r="E170" s="16">
        <v>101</v>
      </c>
      <c r="F170" s="16"/>
      <c r="G170" s="16">
        <v>64946835</v>
      </c>
      <c r="H170" s="16"/>
      <c r="I170" s="16" t="s">
        <v>141</v>
      </c>
      <c r="J170" s="16"/>
      <c r="K170" s="16" t="s">
        <v>41</v>
      </c>
      <c r="L170" s="16"/>
      <c r="M170" s="16">
        <v>1222200</v>
      </c>
      <c r="N170" s="16"/>
      <c r="O170" s="16" t="s">
        <v>113</v>
      </c>
      <c r="P170" s="16"/>
      <c r="Q170" s="16">
        <v>205</v>
      </c>
      <c r="R170" s="16"/>
      <c r="S170" s="16">
        <v>90</v>
      </c>
      <c r="T170" s="16"/>
      <c r="U170" s="16" t="s">
        <v>114</v>
      </c>
      <c r="V170" s="16"/>
      <c r="W170" s="16">
        <v>0</v>
      </c>
      <c r="X170" s="16"/>
      <c r="Y170" s="16" t="s">
        <v>92</v>
      </c>
      <c r="Z170" s="16"/>
      <c r="AA170" s="16" t="s">
        <v>93</v>
      </c>
      <c r="AB170" s="16"/>
      <c r="AC170" s="16" t="s">
        <v>142</v>
      </c>
      <c r="AD170" s="16"/>
    </row>
    <row r="171" spans="1:30" ht="12.75">
      <c r="A171" s="15"/>
      <c r="B171" s="15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1:30" ht="12.75">
      <c r="A172" s="15"/>
      <c r="B172" s="15"/>
      <c r="C172" s="19">
        <v>24017</v>
      </c>
      <c r="D172" s="19"/>
      <c r="E172" s="16">
        <v>101</v>
      </c>
      <c r="F172" s="16"/>
      <c r="G172" s="16">
        <v>27407748</v>
      </c>
      <c r="H172" s="16"/>
      <c r="I172" s="16" t="s">
        <v>237</v>
      </c>
      <c r="J172" s="16"/>
      <c r="K172" s="16" t="s">
        <v>41</v>
      </c>
      <c r="L172" s="16"/>
      <c r="M172" s="16">
        <v>1100200</v>
      </c>
      <c r="N172" s="16"/>
      <c r="O172" s="16" t="s">
        <v>113</v>
      </c>
      <c r="P172" s="16"/>
      <c r="Q172" s="16">
        <v>205</v>
      </c>
      <c r="R172" s="16"/>
      <c r="S172" s="16">
        <v>90</v>
      </c>
      <c r="T172" s="16"/>
      <c r="U172" s="16" t="s">
        <v>114</v>
      </c>
      <c r="V172" s="16"/>
      <c r="W172" s="16">
        <v>0</v>
      </c>
      <c r="X172" s="16"/>
      <c r="Y172" s="16" t="s">
        <v>92</v>
      </c>
      <c r="Z172" s="16"/>
      <c r="AA172" s="16" t="s">
        <v>93</v>
      </c>
      <c r="AB172" s="16"/>
      <c r="AC172" s="16" t="s">
        <v>115</v>
      </c>
      <c r="AD172" s="16"/>
    </row>
    <row r="173" spans="1:30" ht="12.75">
      <c r="A173" s="15"/>
      <c r="B173" s="15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</row>
    <row r="174" spans="1:30" ht="12.75">
      <c r="A174" s="15"/>
      <c r="B174" s="15"/>
      <c r="C174" s="19">
        <v>28949</v>
      </c>
      <c r="D174" s="19"/>
      <c r="E174" s="16">
        <v>90</v>
      </c>
      <c r="F174" s="16"/>
      <c r="G174" s="16">
        <v>26007991</v>
      </c>
      <c r="H174" s="16"/>
      <c r="I174" s="16" t="s">
        <v>238</v>
      </c>
      <c r="J174" s="16"/>
      <c r="K174" s="16" t="s">
        <v>41</v>
      </c>
      <c r="L174" s="16"/>
      <c r="M174" s="16">
        <v>1100200</v>
      </c>
      <c r="N174" s="16"/>
      <c r="O174" s="16" t="s">
        <v>113</v>
      </c>
      <c r="P174" s="16"/>
      <c r="Q174" s="16">
        <v>121</v>
      </c>
      <c r="R174" s="16"/>
      <c r="S174" s="16">
        <v>37</v>
      </c>
      <c r="T174" s="16"/>
      <c r="U174" s="16" t="s">
        <v>79</v>
      </c>
      <c r="V174" s="16"/>
      <c r="W174" s="16">
        <v>0</v>
      </c>
      <c r="X174" s="16"/>
      <c r="Y174" s="16" t="s">
        <v>239</v>
      </c>
      <c r="Z174" s="16"/>
      <c r="AA174" s="16" t="s">
        <v>240</v>
      </c>
      <c r="AB174" s="16"/>
      <c r="AC174" s="16" t="s">
        <v>115</v>
      </c>
      <c r="AD174" s="16"/>
    </row>
    <row r="175" spans="1:30" ht="12.75">
      <c r="A175" s="15"/>
      <c r="B175" s="15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  <row r="176" spans="1:30" ht="12.75">
      <c r="A176" s="15"/>
      <c r="B176" s="15"/>
      <c r="C176" s="19">
        <v>25395</v>
      </c>
      <c r="D176" s="19"/>
      <c r="E176" s="16">
        <v>100</v>
      </c>
      <c r="F176" s="16"/>
      <c r="G176" s="16">
        <v>61860841</v>
      </c>
      <c r="H176" s="16"/>
      <c r="I176" s="16" t="s">
        <v>145</v>
      </c>
      <c r="J176" s="16"/>
      <c r="K176" s="16" t="s">
        <v>41</v>
      </c>
      <c r="L176" s="16"/>
      <c r="M176" s="16">
        <v>1100200</v>
      </c>
      <c r="N176" s="16"/>
      <c r="O176" s="16" t="s">
        <v>113</v>
      </c>
      <c r="P176" s="16"/>
      <c r="Q176" s="16">
        <v>121</v>
      </c>
      <c r="R176" s="16"/>
      <c r="S176" s="16">
        <v>102</v>
      </c>
      <c r="T176" s="16"/>
      <c r="U176" s="16" t="s">
        <v>79</v>
      </c>
      <c r="V176" s="16"/>
      <c r="W176" s="16">
        <v>0</v>
      </c>
      <c r="X176" s="16"/>
      <c r="Y176" s="16" t="s">
        <v>95</v>
      </c>
      <c r="Z176" s="16"/>
      <c r="AA176" s="16" t="s">
        <v>96</v>
      </c>
      <c r="AB176" s="16"/>
      <c r="AC176" s="16" t="s">
        <v>115</v>
      </c>
      <c r="AD176" s="16"/>
    </row>
    <row r="177" spans="1:30" ht="12.75">
      <c r="A177" s="15"/>
      <c r="B177" s="15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</row>
    <row r="178" spans="1:30" ht="12.75">
      <c r="A178" s="15"/>
      <c r="B178" s="15"/>
      <c r="C178" s="19">
        <v>25395</v>
      </c>
      <c r="D178" s="19"/>
      <c r="E178" s="16">
        <v>100</v>
      </c>
      <c r="F178" s="16"/>
      <c r="G178" s="16">
        <v>25621262</v>
      </c>
      <c r="H178" s="16"/>
      <c r="I178" s="16" t="s">
        <v>126</v>
      </c>
      <c r="J178" s="16"/>
      <c r="K178" s="16" t="s">
        <v>41</v>
      </c>
      <c r="L178" s="16"/>
      <c r="M178" s="16">
        <v>1100200</v>
      </c>
      <c r="N178" s="16"/>
      <c r="O178" s="16" t="s">
        <v>113</v>
      </c>
      <c r="P178" s="16"/>
      <c r="Q178" s="16">
        <v>121</v>
      </c>
      <c r="R178" s="16"/>
      <c r="S178" s="16">
        <v>102</v>
      </c>
      <c r="T178" s="16"/>
      <c r="U178" s="16" t="s">
        <v>79</v>
      </c>
      <c r="V178" s="16"/>
      <c r="W178" s="16">
        <v>0</v>
      </c>
      <c r="X178" s="16"/>
      <c r="Y178" s="16" t="s">
        <v>95</v>
      </c>
      <c r="Z178" s="16"/>
      <c r="AA178" s="16" t="s">
        <v>96</v>
      </c>
      <c r="AB178" s="16"/>
      <c r="AC178" s="16" t="s">
        <v>115</v>
      </c>
      <c r="AD178" s="16"/>
    </row>
    <row r="179" spans="1:30" ht="12.75">
      <c r="A179" s="15"/>
      <c r="B179" s="15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</row>
    <row r="180" spans="1:30" ht="12.75">
      <c r="A180" s="15"/>
      <c r="B180" s="15"/>
      <c r="C180" s="19">
        <v>25395</v>
      </c>
      <c r="D180" s="19"/>
      <c r="E180" s="16">
        <v>100</v>
      </c>
      <c r="F180" s="16"/>
      <c r="G180" s="16">
        <v>47116404</v>
      </c>
      <c r="H180" s="16"/>
      <c r="I180" s="16" t="s">
        <v>127</v>
      </c>
      <c r="J180" s="16"/>
      <c r="K180" s="16" t="s">
        <v>41</v>
      </c>
      <c r="L180" s="16"/>
      <c r="M180" s="16">
        <v>1100200</v>
      </c>
      <c r="N180" s="16"/>
      <c r="O180" s="16" t="s">
        <v>113</v>
      </c>
      <c r="P180" s="16"/>
      <c r="Q180" s="16">
        <v>121</v>
      </c>
      <c r="R180" s="16"/>
      <c r="S180" s="16">
        <v>102</v>
      </c>
      <c r="T180" s="16"/>
      <c r="U180" s="16" t="s">
        <v>79</v>
      </c>
      <c r="V180" s="16"/>
      <c r="W180" s="16">
        <v>0</v>
      </c>
      <c r="X180" s="16"/>
      <c r="Y180" s="16" t="s">
        <v>95</v>
      </c>
      <c r="Z180" s="16"/>
      <c r="AA180" s="16" t="s">
        <v>96</v>
      </c>
      <c r="AB180" s="16"/>
      <c r="AC180" s="16" t="s">
        <v>128</v>
      </c>
      <c r="AD180" s="16"/>
    </row>
    <row r="181" spans="1:30" ht="12.75">
      <c r="A181" s="15"/>
      <c r="B181" s="15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</row>
    <row r="182" spans="1:30" ht="12.75">
      <c r="A182" s="15"/>
      <c r="B182" s="15"/>
      <c r="C182" s="19">
        <v>25395</v>
      </c>
      <c r="D182" s="19"/>
      <c r="E182" s="16">
        <v>100</v>
      </c>
      <c r="F182" s="16"/>
      <c r="G182" s="16">
        <v>25269241</v>
      </c>
      <c r="H182" s="16"/>
      <c r="I182" s="16" t="s">
        <v>146</v>
      </c>
      <c r="J182" s="16"/>
      <c r="K182" s="16" t="s">
        <v>41</v>
      </c>
      <c r="L182" s="16"/>
      <c r="M182" s="16">
        <v>1100200</v>
      </c>
      <c r="N182" s="16"/>
      <c r="O182" s="16" t="s">
        <v>113</v>
      </c>
      <c r="P182" s="16"/>
      <c r="Q182" s="16">
        <v>112</v>
      </c>
      <c r="R182" s="16"/>
      <c r="S182" s="16">
        <v>73</v>
      </c>
      <c r="T182" s="16"/>
      <c r="U182" s="16" t="s">
        <v>79</v>
      </c>
      <c r="V182" s="16"/>
      <c r="W182" s="16">
        <v>0</v>
      </c>
      <c r="X182" s="16"/>
      <c r="Y182" s="16" t="s">
        <v>95</v>
      </c>
      <c r="Z182" s="16"/>
      <c r="AA182" s="16" t="s">
        <v>96</v>
      </c>
      <c r="AB182" s="16"/>
      <c r="AC182" s="16" t="s">
        <v>115</v>
      </c>
      <c r="AD182" s="16"/>
    </row>
    <row r="183" spans="1:30" ht="12.75">
      <c r="A183" s="15"/>
      <c r="B183" s="15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</row>
    <row r="184" spans="1:30" ht="12.75">
      <c r="A184" s="15"/>
      <c r="B184" s="15"/>
      <c r="C184" s="19">
        <v>25395</v>
      </c>
      <c r="D184" s="19"/>
      <c r="E184" s="16">
        <v>100</v>
      </c>
      <c r="F184" s="16"/>
      <c r="G184" s="16">
        <v>25738755</v>
      </c>
      <c r="H184" s="16"/>
      <c r="I184" s="16" t="s">
        <v>147</v>
      </c>
      <c r="J184" s="16"/>
      <c r="K184" s="16" t="s">
        <v>41</v>
      </c>
      <c r="L184" s="16"/>
      <c r="M184" s="16">
        <v>1100200</v>
      </c>
      <c r="N184" s="16"/>
      <c r="O184" s="16" t="s">
        <v>113</v>
      </c>
      <c r="P184" s="16"/>
      <c r="Q184" s="16">
        <v>112</v>
      </c>
      <c r="R184" s="16"/>
      <c r="S184" s="16">
        <v>73</v>
      </c>
      <c r="T184" s="16"/>
      <c r="U184" s="16" t="s">
        <v>79</v>
      </c>
      <c r="V184" s="16"/>
      <c r="W184" s="16">
        <v>0</v>
      </c>
      <c r="X184" s="16"/>
      <c r="Y184" s="16" t="s">
        <v>95</v>
      </c>
      <c r="Z184" s="16"/>
      <c r="AA184" s="16" t="s">
        <v>96</v>
      </c>
      <c r="AB184" s="16"/>
      <c r="AC184" s="16" t="s">
        <v>115</v>
      </c>
      <c r="AD184" s="16"/>
    </row>
    <row r="185" spans="1:30" ht="12.75">
      <c r="A185" s="15"/>
      <c r="B185" s="15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</row>
    <row r="186" spans="1:30" ht="12.75">
      <c r="A186" s="15"/>
      <c r="B186" s="15"/>
      <c r="C186" s="19">
        <v>25395</v>
      </c>
      <c r="D186" s="19"/>
      <c r="E186" s="16">
        <v>100</v>
      </c>
      <c r="F186" s="16"/>
      <c r="G186" s="16">
        <v>44268866</v>
      </c>
      <c r="H186" s="16"/>
      <c r="I186" s="16" t="s">
        <v>236</v>
      </c>
      <c r="J186" s="16"/>
      <c r="K186" s="16" t="s">
        <v>41</v>
      </c>
      <c r="L186" s="16"/>
      <c r="M186" s="16">
        <v>1100200</v>
      </c>
      <c r="N186" s="16"/>
      <c r="O186" s="16" t="s">
        <v>113</v>
      </c>
      <c r="P186" s="16"/>
      <c r="Q186" s="16">
        <v>112</v>
      </c>
      <c r="R186" s="16"/>
      <c r="S186" s="16">
        <v>73</v>
      </c>
      <c r="T186" s="16"/>
      <c r="U186" s="16" t="s">
        <v>79</v>
      </c>
      <c r="V186" s="16"/>
      <c r="W186" s="16">
        <v>0</v>
      </c>
      <c r="X186" s="16"/>
      <c r="Y186" s="16" t="s">
        <v>95</v>
      </c>
      <c r="Z186" s="16"/>
      <c r="AA186" s="16" t="s">
        <v>96</v>
      </c>
      <c r="AB186" s="16"/>
      <c r="AC186" s="16" t="s">
        <v>115</v>
      </c>
      <c r="AD186" s="16"/>
    </row>
    <row r="187" spans="1:30" ht="12.75">
      <c r="A187" s="15"/>
      <c r="B187" s="15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</row>
    <row r="188" spans="1:30" ht="12.75">
      <c r="A188" s="15"/>
      <c r="B188" s="15"/>
      <c r="C188" s="19">
        <v>25395</v>
      </c>
      <c r="D188" s="19"/>
      <c r="E188" s="16">
        <v>100</v>
      </c>
      <c r="F188" s="16"/>
      <c r="G188" s="16">
        <v>48585131</v>
      </c>
      <c r="H188" s="16"/>
      <c r="I188" s="16" t="s">
        <v>148</v>
      </c>
      <c r="J188" s="16"/>
      <c r="K188" s="16" t="s">
        <v>41</v>
      </c>
      <c r="L188" s="16"/>
      <c r="M188" s="16">
        <v>1100200</v>
      </c>
      <c r="N188" s="16"/>
      <c r="O188" s="16" t="s">
        <v>113</v>
      </c>
      <c r="P188" s="16"/>
      <c r="Q188" s="16">
        <v>121</v>
      </c>
      <c r="R188" s="16"/>
      <c r="S188" s="16">
        <v>37</v>
      </c>
      <c r="T188" s="16"/>
      <c r="U188" s="16" t="s">
        <v>79</v>
      </c>
      <c r="V188" s="16"/>
      <c r="W188" s="16">
        <v>0</v>
      </c>
      <c r="X188" s="16"/>
      <c r="Y188" s="16" t="s">
        <v>95</v>
      </c>
      <c r="Z188" s="16"/>
      <c r="AA188" s="16" t="s">
        <v>96</v>
      </c>
      <c r="AB188" s="16"/>
      <c r="AC188" s="16" t="s">
        <v>115</v>
      </c>
      <c r="AD188" s="16"/>
    </row>
    <row r="189" spans="1:30" ht="12.75">
      <c r="A189" s="15"/>
      <c r="B189" s="15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</row>
    <row r="190" spans="1:30" ht="12.75">
      <c r="A190" s="15"/>
      <c r="B190" s="15"/>
      <c r="C190" s="19">
        <v>25395</v>
      </c>
      <c r="D190" s="19"/>
      <c r="E190" s="16">
        <v>100</v>
      </c>
      <c r="F190" s="16"/>
      <c r="G190" s="16">
        <v>28206436</v>
      </c>
      <c r="H190" s="16"/>
      <c r="I190" s="16" t="s">
        <v>149</v>
      </c>
      <c r="J190" s="16"/>
      <c r="K190" s="16" t="s">
        <v>41</v>
      </c>
      <c r="L190" s="16"/>
      <c r="M190" s="16">
        <v>1100200</v>
      </c>
      <c r="N190" s="16"/>
      <c r="O190" s="16" t="s">
        <v>113</v>
      </c>
      <c r="P190" s="16"/>
      <c r="Q190" s="16">
        <v>121</v>
      </c>
      <c r="R190" s="16"/>
      <c r="S190" s="16">
        <v>37</v>
      </c>
      <c r="T190" s="16"/>
      <c r="U190" s="16" t="s">
        <v>79</v>
      </c>
      <c r="V190" s="16"/>
      <c r="W190" s="16">
        <v>0</v>
      </c>
      <c r="X190" s="16"/>
      <c r="Y190" s="16" t="s">
        <v>95</v>
      </c>
      <c r="Z190" s="16"/>
      <c r="AA190" s="16" t="s">
        <v>96</v>
      </c>
      <c r="AB190" s="16"/>
      <c r="AC190" s="16" t="s">
        <v>115</v>
      </c>
      <c r="AD190" s="16"/>
    </row>
    <row r="191" spans="1:30" ht="12.75">
      <c r="A191" s="15"/>
      <c r="B191" s="15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</row>
    <row r="192" spans="1:30" ht="12.75">
      <c r="A192" s="15"/>
      <c r="B192" s="15"/>
      <c r="C192" s="19">
        <v>25395</v>
      </c>
      <c r="D192" s="19"/>
      <c r="E192" s="16">
        <v>100</v>
      </c>
      <c r="F192" s="16"/>
      <c r="G192" s="16">
        <v>28212703</v>
      </c>
      <c r="H192" s="16"/>
      <c r="I192" s="16" t="s">
        <v>150</v>
      </c>
      <c r="J192" s="16"/>
      <c r="K192" s="16" t="s">
        <v>41</v>
      </c>
      <c r="L192" s="16"/>
      <c r="M192" s="16">
        <v>1100200</v>
      </c>
      <c r="N192" s="16"/>
      <c r="O192" s="16" t="s">
        <v>113</v>
      </c>
      <c r="P192" s="16"/>
      <c r="Q192" s="16">
        <v>121</v>
      </c>
      <c r="R192" s="16"/>
      <c r="S192" s="16">
        <v>37</v>
      </c>
      <c r="T192" s="16"/>
      <c r="U192" s="16" t="s">
        <v>79</v>
      </c>
      <c r="V192" s="16"/>
      <c r="W192" s="16">
        <v>0</v>
      </c>
      <c r="X192" s="16"/>
      <c r="Y192" s="16" t="s">
        <v>95</v>
      </c>
      <c r="Z192" s="16"/>
      <c r="AA192" s="16" t="s">
        <v>96</v>
      </c>
      <c r="AB192" s="16"/>
      <c r="AC192" s="16" t="s">
        <v>115</v>
      </c>
      <c r="AD192" s="16"/>
    </row>
    <row r="193" spans="1:30" ht="12.75">
      <c r="A193" s="15"/>
      <c r="B193" s="15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</row>
    <row r="194" spans="1:30" ht="12.75">
      <c r="A194" s="15"/>
      <c r="B194" s="15"/>
      <c r="C194" s="19">
        <v>25395</v>
      </c>
      <c r="D194" s="19"/>
      <c r="E194" s="16">
        <v>100</v>
      </c>
      <c r="F194" s="16"/>
      <c r="G194" s="16">
        <v>28211138</v>
      </c>
      <c r="H194" s="16"/>
      <c r="I194" s="16" t="s">
        <v>151</v>
      </c>
      <c r="J194" s="16"/>
      <c r="K194" s="16" t="s">
        <v>41</v>
      </c>
      <c r="L194" s="16"/>
      <c r="M194" s="16">
        <v>1100200</v>
      </c>
      <c r="N194" s="16"/>
      <c r="O194" s="16" t="s">
        <v>113</v>
      </c>
      <c r="P194" s="16"/>
      <c r="Q194" s="16">
        <v>121</v>
      </c>
      <c r="R194" s="16"/>
      <c r="S194" s="16">
        <v>37</v>
      </c>
      <c r="T194" s="16"/>
      <c r="U194" s="16" t="s">
        <v>79</v>
      </c>
      <c r="V194" s="16"/>
      <c r="W194" s="16">
        <v>0</v>
      </c>
      <c r="X194" s="16"/>
      <c r="Y194" s="16" t="s">
        <v>95</v>
      </c>
      <c r="Z194" s="16"/>
      <c r="AA194" s="16" t="s">
        <v>96</v>
      </c>
      <c r="AB194" s="16"/>
      <c r="AC194" s="16" t="s">
        <v>115</v>
      </c>
      <c r="AD194" s="16"/>
    </row>
    <row r="195" spans="1:30" ht="12.75">
      <c r="A195" s="15"/>
      <c r="B195" s="15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</row>
    <row r="196" spans="1:30" ht="12.75">
      <c r="A196" s="15"/>
      <c r="B196" s="15"/>
      <c r="C196" s="19">
        <v>25395</v>
      </c>
      <c r="D196" s="19"/>
      <c r="E196" s="16">
        <v>100</v>
      </c>
      <c r="F196" s="16"/>
      <c r="G196" s="16">
        <v>28206517</v>
      </c>
      <c r="H196" s="16"/>
      <c r="I196" s="16" t="s">
        <v>152</v>
      </c>
      <c r="J196" s="16"/>
      <c r="K196" s="16" t="s">
        <v>41</v>
      </c>
      <c r="L196" s="16"/>
      <c r="M196" s="16">
        <v>1100200</v>
      </c>
      <c r="N196" s="16"/>
      <c r="O196" s="16" t="s">
        <v>113</v>
      </c>
      <c r="P196" s="16"/>
      <c r="Q196" s="16">
        <v>121</v>
      </c>
      <c r="R196" s="16"/>
      <c r="S196" s="16">
        <v>37</v>
      </c>
      <c r="T196" s="16"/>
      <c r="U196" s="16" t="s">
        <v>79</v>
      </c>
      <c r="V196" s="16"/>
      <c r="W196" s="16">
        <v>0</v>
      </c>
      <c r="X196" s="16"/>
      <c r="Y196" s="16" t="s">
        <v>95</v>
      </c>
      <c r="Z196" s="16"/>
      <c r="AA196" s="16" t="s">
        <v>96</v>
      </c>
      <c r="AB196" s="16"/>
      <c r="AC196" s="16" t="s">
        <v>115</v>
      </c>
      <c r="AD196" s="16"/>
    </row>
    <row r="197" spans="1:30" ht="12.75">
      <c r="A197" s="15"/>
      <c r="B197" s="15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</row>
    <row r="198" spans="1:30" ht="12.75">
      <c r="A198" s="15"/>
      <c r="B198" s="15"/>
      <c r="C198" s="19">
        <v>25395</v>
      </c>
      <c r="D198" s="19"/>
      <c r="E198" s="16">
        <v>100</v>
      </c>
      <c r="F198" s="16"/>
      <c r="G198" s="16">
        <v>28211502</v>
      </c>
      <c r="H198" s="16"/>
      <c r="I198" s="16" t="s">
        <v>153</v>
      </c>
      <c r="J198" s="16"/>
      <c r="K198" s="16" t="s">
        <v>41</v>
      </c>
      <c r="L198" s="16"/>
      <c r="M198" s="16">
        <v>1100200</v>
      </c>
      <c r="N198" s="16"/>
      <c r="O198" s="16" t="s">
        <v>113</v>
      </c>
      <c r="P198" s="16"/>
      <c r="Q198" s="16">
        <v>121</v>
      </c>
      <c r="R198" s="16"/>
      <c r="S198" s="16">
        <v>37</v>
      </c>
      <c r="T198" s="16"/>
      <c r="U198" s="16" t="s">
        <v>79</v>
      </c>
      <c r="V198" s="16"/>
      <c r="W198" s="16">
        <v>0</v>
      </c>
      <c r="X198" s="16"/>
      <c r="Y198" s="16" t="s">
        <v>95</v>
      </c>
      <c r="Z198" s="16"/>
      <c r="AA198" s="16" t="s">
        <v>96</v>
      </c>
      <c r="AB198" s="16"/>
      <c r="AC198" s="16" t="s">
        <v>115</v>
      </c>
      <c r="AD198" s="16"/>
    </row>
    <row r="199" spans="1:30" ht="12.75">
      <c r="A199" s="15"/>
      <c r="B199" s="15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</row>
    <row r="200" spans="1:30" ht="12.75">
      <c r="A200" s="15"/>
      <c r="B200" s="15"/>
      <c r="C200" s="19">
        <v>25395</v>
      </c>
      <c r="D200" s="19"/>
      <c r="E200" s="16">
        <v>100</v>
      </c>
      <c r="F200" s="16"/>
      <c r="G200" s="16">
        <v>27650928</v>
      </c>
      <c r="H200" s="16"/>
      <c r="I200" s="16" t="s">
        <v>135</v>
      </c>
      <c r="J200" s="16"/>
      <c r="K200" s="16" t="s">
        <v>41</v>
      </c>
      <c r="L200" s="16"/>
      <c r="M200" s="16">
        <v>1100200</v>
      </c>
      <c r="N200" s="16"/>
      <c r="O200" s="16" t="s">
        <v>113</v>
      </c>
      <c r="P200" s="16"/>
      <c r="Q200" s="16">
        <v>121</v>
      </c>
      <c r="R200" s="16"/>
      <c r="S200" s="16">
        <v>100</v>
      </c>
      <c r="T200" s="16"/>
      <c r="U200" s="16" t="s">
        <v>79</v>
      </c>
      <c r="V200" s="16"/>
      <c r="W200" s="16">
        <v>0</v>
      </c>
      <c r="X200" s="16"/>
      <c r="Y200" s="16" t="s">
        <v>95</v>
      </c>
      <c r="Z200" s="16"/>
      <c r="AA200" s="16" t="s">
        <v>96</v>
      </c>
      <c r="AB200" s="16"/>
      <c r="AC200" s="16" t="s">
        <v>115</v>
      </c>
      <c r="AD200" s="16"/>
    </row>
    <row r="201" spans="1:30" ht="12.75">
      <c r="A201" s="15"/>
      <c r="B201" s="15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</row>
    <row r="202" spans="1:30" ht="12.75">
      <c r="A202" s="15"/>
      <c r="B202" s="15"/>
      <c r="C202" s="19">
        <v>25395</v>
      </c>
      <c r="D202" s="19"/>
      <c r="E202" s="16">
        <v>100</v>
      </c>
      <c r="F202" s="16"/>
      <c r="G202" s="16">
        <v>26761858</v>
      </c>
      <c r="H202" s="16"/>
      <c r="I202" s="16" t="s">
        <v>129</v>
      </c>
      <c r="J202" s="16"/>
      <c r="K202" s="16" t="s">
        <v>41</v>
      </c>
      <c r="L202" s="16"/>
      <c r="M202" s="16">
        <v>1100200</v>
      </c>
      <c r="N202" s="16"/>
      <c r="O202" s="16" t="s">
        <v>113</v>
      </c>
      <c r="P202" s="16"/>
      <c r="Q202" s="16">
        <v>121</v>
      </c>
      <c r="R202" s="16"/>
      <c r="S202" s="16">
        <v>100</v>
      </c>
      <c r="T202" s="16"/>
      <c r="U202" s="16" t="s">
        <v>79</v>
      </c>
      <c r="V202" s="16"/>
      <c r="W202" s="16">
        <v>0</v>
      </c>
      <c r="X202" s="16"/>
      <c r="Y202" s="16" t="s">
        <v>95</v>
      </c>
      <c r="Z202" s="16"/>
      <c r="AA202" s="16" t="s">
        <v>96</v>
      </c>
      <c r="AB202" s="16"/>
      <c r="AC202" s="16" t="s">
        <v>115</v>
      </c>
      <c r="AD202" s="16"/>
    </row>
    <row r="203" spans="1:30" ht="12.75">
      <c r="A203" s="15"/>
      <c r="B203" s="15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</row>
    <row r="204" spans="1:30" ht="12.75">
      <c r="A204" s="15"/>
      <c r="B204" s="15"/>
      <c r="C204" s="19">
        <v>25395</v>
      </c>
      <c r="D204" s="19"/>
      <c r="E204" s="16">
        <v>100</v>
      </c>
      <c r="F204" s="16"/>
      <c r="G204" s="16">
        <v>60192763</v>
      </c>
      <c r="H204" s="16"/>
      <c r="I204" s="16" t="s">
        <v>134</v>
      </c>
      <c r="J204" s="16"/>
      <c r="K204" s="16" t="s">
        <v>41</v>
      </c>
      <c r="L204" s="16"/>
      <c r="M204" s="16">
        <v>1100200</v>
      </c>
      <c r="N204" s="16"/>
      <c r="O204" s="16" t="s">
        <v>113</v>
      </c>
      <c r="P204" s="16"/>
      <c r="Q204" s="16">
        <v>121</v>
      </c>
      <c r="R204" s="16"/>
      <c r="S204" s="16">
        <v>35</v>
      </c>
      <c r="T204" s="16"/>
      <c r="U204" s="16" t="s">
        <v>79</v>
      </c>
      <c r="V204" s="16"/>
      <c r="W204" s="16">
        <v>0</v>
      </c>
      <c r="X204" s="16"/>
      <c r="Y204" s="16" t="s">
        <v>95</v>
      </c>
      <c r="Z204" s="16"/>
      <c r="AA204" s="16" t="s">
        <v>96</v>
      </c>
      <c r="AB204" s="16"/>
      <c r="AC204" s="16" t="s">
        <v>115</v>
      </c>
      <c r="AD204" s="16"/>
    </row>
    <row r="205" spans="1:30" ht="12.75">
      <c r="A205" s="15"/>
      <c r="B205" s="15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</row>
    <row r="206" spans="1:30" ht="12.75">
      <c r="A206" s="15"/>
      <c r="B206" s="15"/>
      <c r="C206" s="19">
        <v>25395</v>
      </c>
      <c r="D206" s="19"/>
      <c r="E206" s="16">
        <v>100</v>
      </c>
      <c r="F206" s="16"/>
      <c r="G206" s="16">
        <v>36015113</v>
      </c>
      <c r="H206" s="16"/>
      <c r="I206" s="16" t="s">
        <v>154</v>
      </c>
      <c r="J206" s="16"/>
      <c r="K206" s="16" t="s">
        <v>137</v>
      </c>
      <c r="L206" s="16"/>
      <c r="M206" s="16">
        <v>1100200</v>
      </c>
      <c r="N206" s="16"/>
      <c r="O206" s="16" t="s">
        <v>113</v>
      </c>
      <c r="P206" s="16"/>
      <c r="Q206" s="16">
        <v>112</v>
      </c>
      <c r="R206" s="16"/>
      <c r="S206" s="16">
        <v>73</v>
      </c>
      <c r="T206" s="16"/>
      <c r="U206" s="16" t="s">
        <v>79</v>
      </c>
      <c r="V206" s="16"/>
      <c r="W206" s="16">
        <v>0</v>
      </c>
      <c r="X206" s="16"/>
      <c r="Y206" s="16" t="s">
        <v>95</v>
      </c>
      <c r="Z206" s="16"/>
      <c r="AA206" s="16" t="s">
        <v>96</v>
      </c>
      <c r="AB206" s="16"/>
      <c r="AC206" s="16" t="s">
        <v>115</v>
      </c>
      <c r="AD206" s="16"/>
    </row>
    <row r="207" spans="1:30" ht="12.75">
      <c r="A207" s="15"/>
      <c r="B207" s="15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</row>
    <row r="208" spans="1:30" ht="12.75">
      <c r="A208" s="15"/>
      <c r="B208" s="15"/>
      <c r="C208" s="19">
        <v>25395</v>
      </c>
      <c r="D208" s="19"/>
      <c r="E208" s="16">
        <v>100</v>
      </c>
      <c r="F208" s="16"/>
      <c r="G208" s="16">
        <v>36293318</v>
      </c>
      <c r="H208" s="16"/>
      <c r="I208" s="16" t="s">
        <v>155</v>
      </c>
      <c r="J208" s="16"/>
      <c r="K208" s="16" t="s">
        <v>137</v>
      </c>
      <c r="L208" s="16"/>
      <c r="M208" s="16">
        <v>1100200</v>
      </c>
      <c r="N208" s="16"/>
      <c r="O208" s="16" t="s">
        <v>113</v>
      </c>
      <c r="P208" s="16"/>
      <c r="Q208" s="16">
        <v>112</v>
      </c>
      <c r="R208" s="16"/>
      <c r="S208" s="16">
        <v>73</v>
      </c>
      <c r="T208" s="16"/>
      <c r="U208" s="16" t="s">
        <v>79</v>
      </c>
      <c r="V208" s="16"/>
      <c r="W208" s="16">
        <v>0</v>
      </c>
      <c r="X208" s="16"/>
      <c r="Y208" s="16" t="s">
        <v>95</v>
      </c>
      <c r="Z208" s="16"/>
      <c r="AA208" s="16" t="s">
        <v>96</v>
      </c>
      <c r="AB208" s="16"/>
      <c r="AC208" s="16" t="s">
        <v>115</v>
      </c>
      <c r="AD208" s="16"/>
    </row>
    <row r="209" spans="1:30" ht="12.75">
      <c r="A209" s="15"/>
      <c r="B209" s="15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</row>
    <row r="210" spans="1:30" ht="12.75">
      <c r="A210" s="15"/>
      <c r="B210" s="15"/>
      <c r="C210" s="19">
        <v>25395</v>
      </c>
      <c r="D210" s="19"/>
      <c r="E210" s="16">
        <v>100</v>
      </c>
      <c r="F210" s="16"/>
      <c r="G210" s="16">
        <v>30229529</v>
      </c>
      <c r="H210" s="16"/>
      <c r="I210" s="16" t="s">
        <v>156</v>
      </c>
      <c r="J210" s="16"/>
      <c r="K210" s="16" t="s">
        <v>137</v>
      </c>
      <c r="L210" s="16"/>
      <c r="M210" s="16">
        <v>1100200</v>
      </c>
      <c r="N210" s="16"/>
      <c r="O210" s="16" t="s">
        <v>113</v>
      </c>
      <c r="P210" s="16"/>
      <c r="Q210" s="16">
        <v>112</v>
      </c>
      <c r="R210" s="16"/>
      <c r="S210" s="16">
        <v>73</v>
      </c>
      <c r="T210" s="16"/>
      <c r="U210" s="16" t="s">
        <v>79</v>
      </c>
      <c r="V210" s="16"/>
      <c r="W210" s="16">
        <v>0</v>
      </c>
      <c r="X210" s="16"/>
      <c r="Y210" s="16" t="s">
        <v>95</v>
      </c>
      <c r="Z210" s="16"/>
      <c r="AA210" s="16" t="s">
        <v>96</v>
      </c>
      <c r="AB210" s="16"/>
      <c r="AC210" s="16" t="s">
        <v>115</v>
      </c>
      <c r="AD210" s="16"/>
    </row>
    <row r="211" spans="1:30" ht="12.75">
      <c r="A211" s="15"/>
      <c r="B211" s="15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</row>
    <row r="212" spans="1:30" ht="12.75">
      <c r="A212" s="15"/>
      <c r="B212" s="15"/>
      <c r="C212" s="19">
        <v>25395</v>
      </c>
      <c r="D212" s="19"/>
      <c r="E212" s="16">
        <v>100</v>
      </c>
      <c r="F212" s="16"/>
      <c r="G212" s="16">
        <v>36015067</v>
      </c>
      <c r="H212" s="16"/>
      <c r="I212" s="16" t="s">
        <v>157</v>
      </c>
      <c r="J212" s="16"/>
      <c r="K212" s="16" t="s">
        <v>137</v>
      </c>
      <c r="L212" s="16"/>
      <c r="M212" s="16">
        <v>1100200</v>
      </c>
      <c r="N212" s="16"/>
      <c r="O212" s="16" t="s">
        <v>113</v>
      </c>
      <c r="P212" s="16"/>
      <c r="Q212" s="16">
        <v>112</v>
      </c>
      <c r="R212" s="16"/>
      <c r="S212" s="16">
        <v>73</v>
      </c>
      <c r="T212" s="16"/>
      <c r="U212" s="16" t="s">
        <v>79</v>
      </c>
      <c r="V212" s="16"/>
      <c r="W212" s="16">
        <v>0</v>
      </c>
      <c r="X212" s="16"/>
      <c r="Y212" s="16" t="s">
        <v>95</v>
      </c>
      <c r="Z212" s="16"/>
      <c r="AA212" s="16" t="s">
        <v>96</v>
      </c>
      <c r="AB212" s="16"/>
      <c r="AC212" s="16" t="s">
        <v>115</v>
      </c>
      <c r="AD212" s="16"/>
    </row>
    <row r="213" spans="1:30" ht="12.75">
      <c r="A213" s="15"/>
      <c r="B213" s="15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</row>
    <row r="214" spans="1:30" ht="12.75">
      <c r="A214" s="15"/>
      <c r="B214" s="15"/>
      <c r="C214" s="19">
        <v>25395</v>
      </c>
      <c r="D214" s="19"/>
      <c r="E214" s="16">
        <v>100</v>
      </c>
      <c r="F214" s="16"/>
      <c r="G214" s="16">
        <v>36463388</v>
      </c>
      <c r="H214" s="16"/>
      <c r="I214" s="16" t="s">
        <v>158</v>
      </c>
      <c r="J214" s="16"/>
      <c r="K214" s="16" t="s">
        <v>137</v>
      </c>
      <c r="L214" s="16"/>
      <c r="M214" s="16">
        <v>1100200</v>
      </c>
      <c r="N214" s="16"/>
      <c r="O214" s="16" t="s">
        <v>113</v>
      </c>
      <c r="P214" s="16"/>
      <c r="Q214" s="16">
        <v>112</v>
      </c>
      <c r="R214" s="16"/>
      <c r="S214" s="16">
        <v>73</v>
      </c>
      <c r="T214" s="16"/>
      <c r="U214" s="16" t="s">
        <v>79</v>
      </c>
      <c r="V214" s="16"/>
      <c r="W214" s="16">
        <v>0</v>
      </c>
      <c r="X214" s="16"/>
      <c r="Y214" s="16" t="s">
        <v>95</v>
      </c>
      <c r="Z214" s="16"/>
      <c r="AA214" s="16" t="s">
        <v>96</v>
      </c>
      <c r="AB214" s="16"/>
      <c r="AC214" s="16" t="s">
        <v>115</v>
      </c>
      <c r="AD214" s="16"/>
    </row>
    <row r="215" spans="1:30" ht="12.75">
      <c r="A215" s="15"/>
      <c r="B215" s="15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</row>
    <row r="216" spans="1:30" ht="12.75">
      <c r="A216" s="15"/>
      <c r="B216" s="15"/>
      <c r="C216" s="19">
        <v>25395</v>
      </c>
      <c r="D216" s="19"/>
      <c r="E216" s="16">
        <v>100</v>
      </c>
      <c r="F216" s="16"/>
      <c r="G216" s="16">
        <v>25585827</v>
      </c>
      <c r="H216" s="16"/>
      <c r="I216" s="16" t="s">
        <v>159</v>
      </c>
      <c r="J216" s="16"/>
      <c r="K216" s="16" t="s">
        <v>41</v>
      </c>
      <c r="L216" s="16"/>
      <c r="M216" s="16">
        <v>1100200</v>
      </c>
      <c r="N216" s="16"/>
      <c r="O216" s="16" t="s">
        <v>113</v>
      </c>
      <c r="P216" s="16"/>
      <c r="Q216" s="16">
        <v>121</v>
      </c>
      <c r="R216" s="16"/>
      <c r="S216" s="16">
        <v>50</v>
      </c>
      <c r="T216" s="16"/>
      <c r="U216" s="16" t="s">
        <v>79</v>
      </c>
      <c r="V216" s="16"/>
      <c r="W216" s="16">
        <v>0</v>
      </c>
      <c r="X216" s="16"/>
      <c r="Y216" s="16" t="s">
        <v>95</v>
      </c>
      <c r="Z216" s="16"/>
      <c r="AA216" s="16" t="s">
        <v>96</v>
      </c>
      <c r="AB216" s="16"/>
      <c r="AC216" s="16" t="s">
        <v>115</v>
      </c>
      <c r="AD216" s="16"/>
    </row>
    <row r="217" spans="1:30" ht="12.75">
      <c r="A217" s="15"/>
      <c r="B217" s="15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</row>
    <row r="218" spans="1:30" ht="12.75">
      <c r="A218" s="15"/>
      <c r="B218" s="15"/>
      <c r="C218" s="19">
        <v>25395</v>
      </c>
      <c r="D218" s="19"/>
      <c r="E218" s="16">
        <v>100</v>
      </c>
      <c r="F218" s="16"/>
      <c r="G218" s="16">
        <v>35942177</v>
      </c>
      <c r="H218" s="16"/>
      <c r="I218" s="16" t="s">
        <v>138</v>
      </c>
      <c r="J218" s="16"/>
      <c r="K218" s="16" t="s">
        <v>137</v>
      </c>
      <c r="L218" s="16"/>
      <c r="M218" s="16">
        <v>1100200</v>
      </c>
      <c r="N218" s="16"/>
      <c r="O218" s="16" t="s">
        <v>113</v>
      </c>
      <c r="P218" s="16"/>
      <c r="Q218" s="16">
        <v>121</v>
      </c>
      <c r="R218" s="16"/>
      <c r="S218" s="16">
        <v>102</v>
      </c>
      <c r="T218" s="16"/>
      <c r="U218" s="16" t="s">
        <v>79</v>
      </c>
      <c r="V218" s="16"/>
      <c r="W218" s="16">
        <v>0</v>
      </c>
      <c r="X218" s="16"/>
      <c r="Y218" s="16" t="s">
        <v>95</v>
      </c>
      <c r="Z218" s="16"/>
      <c r="AA218" s="16" t="s">
        <v>96</v>
      </c>
      <c r="AB218" s="16"/>
      <c r="AC218" s="16" t="s">
        <v>115</v>
      </c>
      <c r="AD218" s="16"/>
    </row>
    <row r="219" spans="1:30" ht="12.75">
      <c r="A219" s="15"/>
      <c r="B219" s="15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</row>
    <row r="220" spans="1:30" ht="12.75">
      <c r="A220" s="15"/>
      <c r="B220" s="15"/>
      <c r="C220" s="19">
        <v>25395</v>
      </c>
      <c r="D220" s="19"/>
      <c r="E220" s="16">
        <v>100</v>
      </c>
      <c r="F220" s="16"/>
      <c r="G220" s="16">
        <v>35828137</v>
      </c>
      <c r="H220" s="16"/>
      <c r="I220" s="16" t="s">
        <v>136</v>
      </c>
      <c r="J220" s="16"/>
      <c r="K220" s="16" t="s">
        <v>137</v>
      </c>
      <c r="L220" s="16"/>
      <c r="M220" s="16">
        <v>1100200</v>
      </c>
      <c r="N220" s="16"/>
      <c r="O220" s="16" t="s">
        <v>113</v>
      </c>
      <c r="P220" s="16"/>
      <c r="Q220" s="16">
        <v>121</v>
      </c>
      <c r="R220" s="16"/>
      <c r="S220" s="16">
        <v>102</v>
      </c>
      <c r="T220" s="16"/>
      <c r="U220" s="16" t="s">
        <v>79</v>
      </c>
      <c r="V220" s="16"/>
      <c r="W220" s="16">
        <v>0</v>
      </c>
      <c r="X220" s="16"/>
      <c r="Y220" s="16" t="s">
        <v>95</v>
      </c>
      <c r="Z220" s="16"/>
      <c r="AA220" s="16" t="s">
        <v>96</v>
      </c>
      <c r="AB220" s="16"/>
      <c r="AC220" s="16" t="s">
        <v>115</v>
      </c>
      <c r="AD220" s="16"/>
    </row>
    <row r="221" spans="1:30" ht="12.75">
      <c r="A221" s="15"/>
      <c r="B221" s="15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</row>
    <row r="222" spans="1:30" ht="12.75">
      <c r="A222" s="15"/>
      <c r="B222" s="15"/>
      <c r="C222" s="19">
        <v>25395</v>
      </c>
      <c r="D222" s="19"/>
      <c r="E222" s="16">
        <v>100</v>
      </c>
      <c r="F222" s="16"/>
      <c r="G222" s="16">
        <v>35960990</v>
      </c>
      <c r="H222" s="16"/>
      <c r="I222" s="16" t="s">
        <v>139</v>
      </c>
      <c r="J222" s="16"/>
      <c r="K222" s="16" t="s">
        <v>137</v>
      </c>
      <c r="L222" s="16"/>
      <c r="M222" s="16">
        <v>1100200</v>
      </c>
      <c r="N222" s="16"/>
      <c r="O222" s="16" t="s">
        <v>140</v>
      </c>
      <c r="P222" s="16"/>
      <c r="Q222" s="16">
        <v>121</v>
      </c>
      <c r="R222" s="16"/>
      <c r="S222" s="16">
        <v>102</v>
      </c>
      <c r="T222" s="16"/>
      <c r="U222" s="16" t="s">
        <v>79</v>
      </c>
      <c r="V222" s="16"/>
      <c r="W222" s="16">
        <v>0</v>
      </c>
      <c r="X222" s="16"/>
      <c r="Y222" s="16" t="s">
        <v>95</v>
      </c>
      <c r="Z222" s="16"/>
      <c r="AA222" s="16" t="s">
        <v>96</v>
      </c>
      <c r="AB222" s="16"/>
      <c r="AC222" s="16" t="s">
        <v>128</v>
      </c>
      <c r="AD222" s="16"/>
    </row>
    <row r="223" spans="1:30" ht="12.75">
      <c r="A223" s="15"/>
      <c r="B223" s="15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</row>
    <row r="224" spans="1:30" ht="12.75">
      <c r="A224" s="15"/>
      <c r="B224" s="15"/>
      <c r="C224" s="19">
        <v>26008</v>
      </c>
      <c r="D224" s="19"/>
      <c r="E224" s="16">
        <v>102</v>
      </c>
      <c r="F224" s="16"/>
      <c r="G224" s="16">
        <v>60192763</v>
      </c>
      <c r="H224" s="16"/>
      <c r="I224" s="16" t="s">
        <v>160</v>
      </c>
      <c r="J224" s="16"/>
      <c r="K224" s="16" t="s">
        <v>41</v>
      </c>
      <c r="L224" s="16"/>
      <c r="M224" s="16">
        <v>1100200</v>
      </c>
      <c r="N224" s="16"/>
      <c r="O224" s="16" t="s">
        <v>113</v>
      </c>
      <c r="P224" s="16"/>
      <c r="Q224" s="16">
        <v>121</v>
      </c>
      <c r="R224" s="16"/>
      <c r="S224" s="16">
        <v>102</v>
      </c>
      <c r="T224" s="16"/>
      <c r="U224" s="16" t="s">
        <v>83</v>
      </c>
      <c r="V224" s="16"/>
      <c r="W224" s="16">
        <v>0</v>
      </c>
      <c r="X224" s="16"/>
      <c r="Y224" s="16" t="s">
        <v>98</v>
      </c>
      <c r="Z224" s="16"/>
      <c r="AA224" s="16" t="s">
        <v>99</v>
      </c>
      <c r="AB224" s="16"/>
      <c r="AC224" s="16" t="s">
        <v>115</v>
      </c>
      <c r="AD224" s="16"/>
    </row>
    <row r="225" spans="1:30" ht="12.75">
      <c r="A225" s="15"/>
      <c r="B225" s="15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</row>
    <row r="226" spans="1:30" ht="12.75">
      <c r="A226" s="15"/>
      <c r="B226" s="15"/>
      <c r="C226" s="19">
        <v>26008</v>
      </c>
      <c r="D226" s="19"/>
      <c r="E226" s="16">
        <v>102</v>
      </c>
      <c r="F226" s="16"/>
      <c r="G226" s="16">
        <v>26761858</v>
      </c>
      <c r="H226" s="16"/>
      <c r="I226" s="16" t="s">
        <v>129</v>
      </c>
      <c r="J226" s="16"/>
      <c r="K226" s="16" t="s">
        <v>41</v>
      </c>
      <c r="L226" s="16"/>
      <c r="M226" s="16">
        <v>1100200</v>
      </c>
      <c r="N226" s="16"/>
      <c r="O226" s="16" t="s">
        <v>113</v>
      </c>
      <c r="P226" s="16"/>
      <c r="Q226" s="16">
        <v>121</v>
      </c>
      <c r="R226" s="16"/>
      <c r="S226" s="16">
        <v>102</v>
      </c>
      <c r="T226" s="16"/>
      <c r="U226" s="16" t="s">
        <v>83</v>
      </c>
      <c r="V226" s="16"/>
      <c r="W226" s="16">
        <v>0</v>
      </c>
      <c r="X226" s="16"/>
      <c r="Y226" s="16" t="s">
        <v>98</v>
      </c>
      <c r="Z226" s="16"/>
      <c r="AA226" s="16" t="s">
        <v>99</v>
      </c>
      <c r="AB226" s="16"/>
      <c r="AC226" s="16" t="s">
        <v>115</v>
      </c>
      <c r="AD226" s="16"/>
    </row>
    <row r="227" spans="1:30" ht="12.75">
      <c r="A227" s="15"/>
      <c r="B227" s="15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</row>
    <row r="228" spans="1:30" ht="12.75">
      <c r="A228" s="15"/>
      <c r="B228" s="15"/>
      <c r="C228" s="19">
        <v>26008</v>
      </c>
      <c r="D228" s="19"/>
      <c r="E228" s="16">
        <v>102</v>
      </c>
      <c r="F228" s="16"/>
      <c r="G228" s="16">
        <v>47116404</v>
      </c>
      <c r="H228" s="16"/>
      <c r="I228" s="16" t="s">
        <v>127</v>
      </c>
      <c r="J228" s="16"/>
      <c r="K228" s="16" t="s">
        <v>41</v>
      </c>
      <c r="L228" s="16"/>
      <c r="M228" s="16">
        <v>1100200</v>
      </c>
      <c r="N228" s="16"/>
      <c r="O228" s="16" t="s">
        <v>113</v>
      </c>
      <c r="P228" s="16"/>
      <c r="Q228" s="16">
        <v>121</v>
      </c>
      <c r="R228" s="16"/>
      <c r="S228" s="16">
        <v>102</v>
      </c>
      <c r="T228" s="16"/>
      <c r="U228" s="16" t="s">
        <v>83</v>
      </c>
      <c r="V228" s="16"/>
      <c r="W228" s="16">
        <v>0</v>
      </c>
      <c r="X228" s="16"/>
      <c r="Y228" s="16" t="s">
        <v>98</v>
      </c>
      <c r="Z228" s="16"/>
      <c r="AA228" s="16" t="s">
        <v>99</v>
      </c>
      <c r="AB228" s="16"/>
      <c r="AC228" s="16" t="s">
        <v>128</v>
      </c>
      <c r="AD228" s="16"/>
    </row>
    <row r="229" spans="1:30" ht="12.75">
      <c r="A229" s="15"/>
      <c r="B229" s="15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</row>
    <row r="230" spans="1:30" ht="12.75">
      <c r="A230" s="15"/>
      <c r="B230" s="15"/>
      <c r="C230" s="19">
        <v>26008</v>
      </c>
      <c r="D230" s="19"/>
      <c r="E230" s="16">
        <v>102</v>
      </c>
      <c r="F230" s="16"/>
      <c r="G230" s="16">
        <v>28205367</v>
      </c>
      <c r="H230" s="16"/>
      <c r="I230" s="16" t="s">
        <v>119</v>
      </c>
      <c r="J230" s="16"/>
      <c r="K230" s="16" t="s">
        <v>41</v>
      </c>
      <c r="L230" s="16"/>
      <c r="M230" s="16">
        <v>1100200</v>
      </c>
      <c r="N230" s="16"/>
      <c r="O230" s="16" t="s">
        <v>113</v>
      </c>
      <c r="P230" s="16"/>
      <c r="Q230" s="16">
        <v>121</v>
      </c>
      <c r="R230" s="16"/>
      <c r="S230" s="16">
        <v>102</v>
      </c>
      <c r="T230" s="16"/>
      <c r="U230" s="16" t="s">
        <v>83</v>
      </c>
      <c r="V230" s="16"/>
      <c r="W230" s="16">
        <v>0</v>
      </c>
      <c r="X230" s="16"/>
      <c r="Y230" s="16" t="s">
        <v>98</v>
      </c>
      <c r="Z230" s="16"/>
      <c r="AA230" s="16" t="s">
        <v>99</v>
      </c>
      <c r="AB230" s="16"/>
      <c r="AC230" s="16" t="s">
        <v>115</v>
      </c>
      <c r="AD230" s="16"/>
    </row>
    <row r="231" spans="1:30" ht="12.75">
      <c r="A231" s="15"/>
      <c r="B231" s="15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</row>
    <row r="232" spans="1:30" ht="12.75">
      <c r="A232" s="15"/>
      <c r="B232" s="15"/>
      <c r="C232" s="19">
        <v>26008</v>
      </c>
      <c r="D232" s="19"/>
      <c r="E232" s="16">
        <v>102</v>
      </c>
      <c r="F232" s="16"/>
      <c r="G232" s="16">
        <v>28204107</v>
      </c>
      <c r="H232" s="16"/>
      <c r="I232" s="16" t="s">
        <v>120</v>
      </c>
      <c r="J232" s="16"/>
      <c r="K232" s="16" t="s">
        <v>41</v>
      </c>
      <c r="L232" s="16"/>
      <c r="M232" s="16">
        <v>1100200</v>
      </c>
      <c r="N232" s="16"/>
      <c r="O232" s="16" t="s">
        <v>113</v>
      </c>
      <c r="P232" s="16"/>
      <c r="Q232" s="16">
        <v>121</v>
      </c>
      <c r="R232" s="16"/>
      <c r="S232" s="16">
        <v>102</v>
      </c>
      <c r="T232" s="16"/>
      <c r="U232" s="16" t="s">
        <v>83</v>
      </c>
      <c r="V232" s="16"/>
      <c r="W232" s="16">
        <v>0</v>
      </c>
      <c r="X232" s="16"/>
      <c r="Y232" s="16" t="s">
        <v>98</v>
      </c>
      <c r="Z232" s="16"/>
      <c r="AA232" s="16" t="s">
        <v>99</v>
      </c>
      <c r="AB232" s="16"/>
      <c r="AC232" s="16" t="s">
        <v>115</v>
      </c>
      <c r="AD232" s="16"/>
    </row>
    <row r="233" spans="1:30" ht="12.75">
      <c r="A233" s="15"/>
      <c r="B233" s="15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</row>
    <row r="234" spans="1:30" ht="12.75">
      <c r="A234" s="15"/>
      <c r="B234" s="15"/>
      <c r="C234" s="19">
        <v>26008</v>
      </c>
      <c r="D234" s="19"/>
      <c r="E234" s="16">
        <v>102</v>
      </c>
      <c r="F234" s="16"/>
      <c r="G234" s="16">
        <v>28207483</v>
      </c>
      <c r="H234" s="16"/>
      <c r="I234" s="16" t="s">
        <v>161</v>
      </c>
      <c r="J234" s="16"/>
      <c r="K234" s="16" t="s">
        <v>41</v>
      </c>
      <c r="L234" s="16"/>
      <c r="M234" s="16">
        <v>1100200</v>
      </c>
      <c r="N234" s="16"/>
      <c r="O234" s="16" t="s">
        <v>113</v>
      </c>
      <c r="P234" s="16"/>
      <c r="Q234" s="16">
        <v>121</v>
      </c>
      <c r="R234" s="16"/>
      <c r="S234" s="16">
        <v>102</v>
      </c>
      <c r="T234" s="16"/>
      <c r="U234" s="16" t="s">
        <v>83</v>
      </c>
      <c r="V234" s="16"/>
      <c r="W234" s="16">
        <v>0</v>
      </c>
      <c r="X234" s="16"/>
      <c r="Y234" s="16" t="s">
        <v>98</v>
      </c>
      <c r="Z234" s="16"/>
      <c r="AA234" s="16" t="s">
        <v>99</v>
      </c>
      <c r="AB234" s="16"/>
      <c r="AC234" s="16" t="s">
        <v>115</v>
      </c>
      <c r="AD234" s="16"/>
    </row>
    <row r="235" spans="1:30" ht="12.75">
      <c r="A235" s="15"/>
      <c r="B235" s="15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</row>
    <row r="236" spans="1:30" ht="12.75">
      <c r="A236" s="15"/>
      <c r="B236" s="15"/>
      <c r="C236" s="19">
        <v>26008</v>
      </c>
      <c r="D236" s="19"/>
      <c r="E236" s="16">
        <v>102</v>
      </c>
      <c r="F236" s="16"/>
      <c r="G236" s="16">
        <v>28212711</v>
      </c>
      <c r="H236" s="16"/>
      <c r="I236" s="16" t="s">
        <v>122</v>
      </c>
      <c r="J236" s="16"/>
      <c r="K236" s="16" t="s">
        <v>41</v>
      </c>
      <c r="L236" s="16"/>
      <c r="M236" s="16">
        <v>1100200</v>
      </c>
      <c r="N236" s="16"/>
      <c r="O236" s="16" t="s">
        <v>113</v>
      </c>
      <c r="P236" s="16"/>
      <c r="Q236" s="16">
        <v>121</v>
      </c>
      <c r="R236" s="16"/>
      <c r="S236" s="16">
        <v>102</v>
      </c>
      <c r="T236" s="16"/>
      <c r="U236" s="16" t="s">
        <v>83</v>
      </c>
      <c r="V236" s="16"/>
      <c r="W236" s="16">
        <v>0</v>
      </c>
      <c r="X236" s="16"/>
      <c r="Y236" s="16" t="s">
        <v>98</v>
      </c>
      <c r="Z236" s="16"/>
      <c r="AA236" s="16" t="s">
        <v>99</v>
      </c>
      <c r="AB236" s="16"/>
      <c r="AC236" s="16" t="s">
        <v>115</v>
      </c>
      <c r="AD236" s="16"/>
    </row>
    <row r="237" spans="1:30" ht="12.75">
      <c r="A237" s="15"/>
      <c r="B237" s="15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</row>
    <row r="238" spans="1:30" ht="12.75">
      <c r="A238" s="15"/>
      <c r="B238" s="15"/>
      <c r="C238" s="19">
        <v>26008</v>
      </c>
      <c r="D238" s="19"/>
      <c r="E238" s="16">
        <v>102</v>
      </c>
      <c r="F238" s="16"/>
      <c r="G238" s="16">
        <v>28206576</v>
      </c>
      <c r="H238" s="16"/>
      <c r="I238" s="16" t="s">
        <v>123</v>
      </c>
      <c r="J238" s="16"/>
      <c r="K238" s="16" t="s">
        <v>41</v>
      </c>
      <c r="L238" s="16"/>
      <c r="M238" s="16">
        <v>1100200</v>
      </c>
      <c r="N238" s="16"/>
      <c r="O238" s="16" t="s">
        <v>113</v>
      </c>
      <c r="P238" s="16"/>
      <c r="Q238" s="16">
        <v>121</v>
      </c>
      <c r="R238" s="16"/>
      <c r="S238" s="16">
        <v>102</v>
      </c>
      <c r="T238" s="16"/>
      <c r="U238" s="16" t="s">
        <v>83</v>
      </c>
      <c r="V238" s="16"/>
      <c r="W238" s="16">
        <v>0</v>
      </c>
      <c r="X238" s="16"/>
      <c r="Y238" s="16" t="s">
        <v>98</v>
      </c>
      <c r="Z238" s="16"/>
      <c r="AA238" s="16" t="s">
        <v>99</v>
      </c>
      <c r="AB238" s="16"/>
      <c r="AC238" s="16" t="s">
        <v>115</v>
      </c>
      <c r="AD238" s="16"/>
    </row>
    <row r="239" spans="1:30" ht="12.75">
      <c r="A239" s="15"/>
      <c r="B239" s="15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</row>
    <row r="240" spans="1:30" ht="12.75">
      <c r="A240" s="15"/>
      <c r="B240" s="15"/>
      <c r="C240" s="19">
        <v>26008</v>
      </c>
      <c r="D240" s="19"/>
      <c r="E240" s="16">
        <v>102</v>
      </c>
      <c r="F240" s="16"/>
      <c r="G240" s="16">
        <v>28211138</v>
      </c>
      <c r="H240" s="16"/>
      <c r="I240" s="16" t="s">
        <v>151</v>
      </c>
      <c r="J240" s="16"/>
      <c r="K240" s="16" t="s">
        <v>41</v>
      </c>
      <c r="L240" s="16"/>
      <c r="M240" s="16">
        <v>1100200</v>
      </c>
      <c r="N240" s="16"/>
      <c r="O240" s="16" t="s">
        <v>113</v>
      </c>
      <c r="P240" s="16"/>
      <c r="Q240" s="16">
        <v>121</v>
      </c>
      <c r="R240" s="16"/>
      <c r="S240" s="16">
        <v>102</v>
      </c>
      <c r="T240" s="16"/>
      <c r="U240" s="16" t="s">
        <v>83</v>
      </c>
      <c r="V240" s="16"/>
      <c r="W240" s="16">
        <v>0</v>
      </c>
      <c r="X240" s="16"/>
      <c r="Y240" s="16" t="s">
        <v>98</v>
      </c>
      <c r="Z240" s="16"/>
      <c r="AA240" s="16" t="s">
        <v>99</v>
      </c>
      <c r="AB240" s="16"/>
      <c r="AC240" s="16" t="s">
        <v>115</v>
      </c>
      <c r="AD240" s="16"/>
    </row>
    <row r="241" spans="1:30" ht="12.75">
      <c r="A241" s="15"/>
      <c r="B241" s="15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</row>
    <row r="242" spans="1:30" ht="12.75">
      <c r="A242" s="15"/>
      <c r="B242" s="15"/>
      <c r="C242" s="19">
        <v>26008</v>
      </c>
      <c r="D242" s="19"/>
      <c r="E242" s="16">
        <v>102</v>
      </c>
      <c r="F242" s="16"/>
      <c r="G242" s="16">
        <v>28206436</v>
      </c>
      <c r="H242" s="16"/>
      <c r="I242" s="16" t="s">
        <v>149</v>
      </c>
      <c r="J242" s="16"/>
      <c r="K242" s="16" t="s">
        <v>41</v>
      </c>
      <c r="L242" s="16"/>
      <c r="M242" s="16">
        <v>1100200</v>
      </c>
      <c r="N242" s="16"/>
      <c r="O242" s="16" t="s">
        <v>113</v>
      </c>
      <c r="P242" s="16"/>
      <c r="Q242" s="16">
        <v>121</v>
      </c>
      <c r="R242" s="16"/>
      <c r="S242" s="16">
        <v>102</v>
      </c>
      <c r="T242" s="16"/>
      <c r="U242" s="16" t="s">
        <v>83</v>
      </c>
      <c r="V242" s="16"/>
      <c r="W242" s="16">
        <v>0</v>
      </c>
      <c r="X242" s="16"/>
      <c r="Y242" s="16" t="s">
        <v>98</v>
      </c>
      <c r="Z242" s="16"/>
      <c r="AA242" s="16" t="s">
        <v>99</v>
      </c>
      <c r="AB242" s="16"/>
      <c r="AC242" s="16" t="s">
        <v>115</v>
      </c>
      <c r="AD242" s="16"/>
    </row>
    <row r="243" spans="1:30" ht="12.75">
      <c r="A243" s="15"/>
      <c r="B243" s="15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</row>
    <row r="244" spans="1:30" ht="12.75">
      <c r="A244" s="15"/>
      <c r="B244" s="15"/>
      <c r="C244" s="19">
        <v>26008</v>
      </c>
      <c r="D244" s="19"/>
      <c r="E244" s="16">
        <v>102</v>
      </c>
      <c r="F244" s="16"/>
      <c r="G244" s="16">
        <v>28212703</v>
      </c>
      <c r="H244" s="16"/>
      <c r="I244" s="16" t="s">
        <v>150</v>
      </c>
      <c r="J244" s="16"/>
      <c r="K244" s="16" t="s">
        <v>41</v>
      </c>
      <c r="L244" s="16"/>
      <c r="M244" s="16">
        <v>1100200</v>
      </c>
      <c r="N244" s="16"/>
      <c r="O244" s="16" t="s">
        <v>113</v>
      </c>
      <c r="P244" s="16"/>
      <c r="Q244" s="16">
        <v>121</v>
      </c>
      <c r="R244" s="16"/>
      <c r="S244" s="16">
        <v>102</v>
      </c>
      <c r="T244" s="16"/>
      <c r="U244" s="16" t="s">
        <v>83</v>
      </c>
      <c r="V244" s="16"/>
      <c r="W244" s="16">
        <v>0</v>
      </c>
      <c r="X244" s="16"/>
      <c r="Y244" s="16" t="s">
        <v>98</v>
      </c>
      <c r="Z244" s="16"/>
      <c r="AA244" s="16" t="s">
        <v>99</v>
      </c>
      <c r="AB244" s="16"/>
      <c r="AC244" s="16" t="s">
        <v>115</v>
      </c>
      <c r="AD244" s="16"/>
    </row>
    <row r="245" spans="1:30" ht="12.75">
      <c r="A245" s="15"/>
      <c r="B245" s="15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</row>
    <row r="246" spans="1:30" ht="12.75">
      <c r="A246" s="15"/>
      <c r="B246" s="15"/>
      <c r="C246" s="19">
        <v>26008</v>
      </c>
      <c r="D246" s="19"/>
      <c r="E246" s="16">
        <v>102</v>
      </c>
      <c r="F246" s="16"/>
      <c r="G246" s="16">
        <v>28206517</v>
      </c>
      <c r="H246" s="16"/>
      <c r="I246" s="16" t="s">
        <v>152</v>
      </c>
      <c r="J246" s="16"/>
      <c r="K246" s="16" t="s">
        <v>41</v>
      </c>
      <c r="L246" s="16"/>
      <c r="M246" s="16">
        <v>1100200</v>
      </c>
      <c r="N246" s="16"/>
      <c r="O246" s="16" t="s">
        <v>113</v>
      </c>
      <c r="P246" s="16"/>
      <c r="Q246" s="16">
        <v>121</v>
      </c>
      <c r="R246" s="16"/>
      <c r="S246" s="16">
        <v>102</v>
      </c>
      <c r="T246" s="16"/>
      <c r="U246" s="16" t="s">
        <v>83</v>
      </c>
      <c r="V246" s="16"/>
      <c r="W246" s="16">
        <v>0</v>
      </c>
      <c r="X246" s="16"/>
      <c r="Y246" s="16" t="s">
        <v>98</v>
      </c>
      <c r="Z246" s="16"/>
      <c r="AA246" s="16" t="s">
        <v>99</v>
      </c>
      <c r="AB246" s="16"/>
      <c r="AC246" s="16" t="s">
        <v>115</v>
      </c>
      <c r="AD246" s="16"/>
    </row>
    <row r="247" spans="1:30" ht="12.75">
      <c r="A247" s="15"/>
      <c r="B247" s="15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</row>
    <row r="248" spans="1:30" ht="12.75">
      <c r="A248" s="15"/>
      <c r="B248" s="15"/>
      <c r="C248" s="19">
        <v>26008</v>
      </c>
      <c r="D248" s="19"/>
      <c r="E248" s="16">
        <v>102</v>
      </c>
      <c r="F248" s="16"/>
      <c r="G248" s="16">
        <v>28211502</v>
      </c>
      <c r="H248" s="16"/>
      <c r="I248" s="16" t="s">
        <v>153</v>
      </c>
      <c r="J248" s="16"/>
      <c r="K248" s="16" t="s">
        <v>41</v>
      </c>
      <c r="L248" s="16"/>
      <c r="M248" s="16">
        <v>1100200</v>
      </c>
      <c r="N248" s="16"/>
      <c r="O248" s="16" t="s">
        <v>113</v>
      </c>
      <c r="P248" s="16"/>
      <c r="Q248" s="16">
        <v>121</v>
      </c>
      <c r="R248" s="16"/>
      <c r="S248" s="16">
        <v>102</v>
      </c>
      <c r="T248" s="16"/>
      <c r="U248" s="16" t="s">
        <v>83</v>
      </c>
      <c r="V248" s="16"/>
      <c r="W248" s="16">
        <v>0</v>
      </c>
      <c r="X248" s="16"/>
      <c r="Y248" s="16" t="s">
        <v>98</v>
      </c>
      <c r="Z248" s="16"/>
      <c r="AA248" s="16" t="s">
        <v>99</v>
      </c>
      <c r="AB248" s="16"/>
      <c r="AC248" s="16" t="s">
        <v>115</v>
      </c>
      <c r="AD248" s="16"/>
    </row>
    <row r="249" spans="1:30" ht="12.75">
      <c r="A249" s="15"/>
      <c r="B249" s="15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</row>
    <row r="250" spans="1:30" ht="12.75">
      <c r="A250" s="15"/>
      <c r="B250" s="15"/>
      <c r="C250" s="19">
        <v>26008</v>
      </c>
      <c r="D250" s="19"/>
      <c r="E250" s="16">
        <v>102</v>
      </c>
      <c r="F250" s="16"/>
      <c r="G250" s="16">
        <v>27650928</v>
      </c>
      <c r="H250" s="16"/>
      <c r="I250" s="16" t="s">
        <v>135</v>
      </c>
      <c r="J250" s="16"/>
      <c r="K250" s="16" t="s">
        <v>41</v>
      </c>
      <c r="L250" s="16"/>
      <c r="M250" s="16">
        <v>1100200</v>
      </c>
      <c r="N250" s="16"/>
      <c r="O250" s="16" t="s">
        <v>113</v>
      </c>
      <c r="P250" s="16"/>
      <c r="Q250" s="16">
        <v>121</v>
      </c>
      <c r="R250" s="16"/>
      <c r="S250" s="16">
        <v>33</v>
      </c>
      <c r="T250" s="16"/>
      <c r="U250" s="16" t="s">
        <v>83</v>
      </c>
      <c r="V250" s="16"/>
      <c r="W250" s="16">
        <v>0</v>
      </c>
      <c r="X250" s="16"/>
      <c r="Y250" s="16" t="s">
        <v>98</v>
      </c>
      <c r="Z250" s="16"/>
      <c r="AA250" s="16" t="s">
        <v>99</v>
      </c>
      <c r="AB250" s="16"/>
      <c r="AC250" s="16" t="s">
        <v>115</v>
      </c>
      <c r="AD250" s="16"/>
    </row>
    <row r="251" spans="1:30" ht="12.75">
      <c r="A251" s="15"/>
      <c r="B251" s="15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</row>
    <row r="252" spans="1:30" ht="12.75">
      <c r="A252" s="15"/>
      <c r="B252" s="15"/>
      <c r="C252" s="19">
        <v>26008</v>
      </c>
      <c r="D252" s="19"/>
      <c r="E252" s="16">
        <v>102</v>
      </c>
      <c r="F252" s="16"/>
      <c r="G252" s="16">
        <v>25621262</v>
      </c>
      <c r="H252" s="16"/>
      <c r="I252" s="16" t="s">
        <v>126</v>
      </c>
      <c r="J252" s="16"/>
      <c r="K252" s="16" t="s">
        <v>41</v>
      </c>
      <c r="L252" s="16"/>
      <c r="M252" s="16">
        <v>1100200</v>
      </c>
      <c r="N252" s="16"/>
      <c r="O252" s="16" t="s">
        <v>113</v>
      </c>
      <c r="P252" s="16"/>
      <c r="Q252" s="16">
        <v>121</v>
      </c>
      <c r="R252" s="16"/>
      <c r="S252" s="16">
        <v>33</v>
      </c>
      <c r="T252" s="16"/>
      <c r="U252" s="16" t="s">
        <v>83</v>
      </c>
      <c r="V252" s="16"/>
      <c r="W252" s="16">
        <v>0</v>
      </c>
      <c r="X252" s="16"/>
      <c r="Y252" s="16" t="s">
        <v>98</v>
      </c>
      <c r="Z252" s="16"/>
      <c r="AA252" s="16" t="s">
        <v>99</v>
      </c>
      <c r="AB252" s="16"/>
      <c r="AC252" s="16" t="s">
        <v>115</v>
      </c>
      <c r="AD252" s="16"/>
    </row>
    <row r="253" spans="1:30" ht="12.75">
      <c r="A253" s="15"/>
      <c r="B253" s="15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</row>
    <row r="254" spans="1:30" ht="12.75">
      <c r="A254" s="15"/>
      <c r="B254" s="15"/>
      <c r="C254" s="19">
        <v>26008</v>
      </c>
      <c r="D254" s="19"/>
      <c r="E254" s="16">
        <v>102</v>
      </c>
      <c r="F254" s="16"/>
      <c r="G254" s="16">
        <v>25099566</v>
      </c>
      <c r="H254" s="16"/>
      <c r="I254" s="16" t="s">
        <v>162</v>
      </c>
      <c r="J254" s="16"/>
      <c r="K254" s="16" t="s">
        <v>41</v>
      </c>
      <c r="L254" s="16"/>
      <c r="M254" s="16">
        <v>1100200</v>
      </c>
      <c r="N254" s="16"/>
      <c r="O254" s="16" t="s">
        <v>113</v>
      </c>
      <c r="P254" s="16"/>
      <c r="Q254" s="16">
        <v>112</v>
      </c>
      <c r="R254" s="16"/>
      <c r="S254" s="16">
        <v>73</v>
      </c>
      <c r="T254" s="16"/>
      <c r="U254" s="16" t="s">
        <v>83</v>
      </c>
      <c r="V254" s="16"/>
      <c r="W254" s="16">
        <v>0</v>
      </c>
      <c r="X254" s="16"/>
      <c r="Y254" s="16" t="s">
        <v>98</v>
      </c>
      <c r="Z254" s="16"/>
      <c r="AA254" s="16" t="s">
        <v>99</v>
      </c>
      <c r="AB254" s="16"/>
      <c r="AC254" s="16" t="s">
        <v>115</v>
      </c>
      <c r="AD254" s="16"/>
    </row>
    <row r="255" spans="1:30" ht="12.75">
      <c r="A255" s="15"/>
      <c r="B255" s="15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</row>
    <row r="256" spans="1:30" ht="12.75">
      <c r="A256" s="15"/>
      <c r="B256" s="15"/>
      <c r="C256" s="19">
        <v>26008</v>
      </c>
      <c r="D256" s="19"/>
      <c r="E256" s="16">
        <v>102</v>
      </c>
      <c r="F256" s="16"/>
      <c r="G256" s="16">
        <v>35942177</v>
      </c>
      <c r="H256" s="16"/>
      <c r="I256" s="16" t="s">
        <v>138</v>
      </c>
      <c r="J256" s="16"/>
      <c r="K256" s="16" t="s">
        <v>137</v>
      </c>
      <c r="L256" s="16"/>
      <c r="M256" s="16">
        <v>1100200</v>
      </c>
      <c r="N256" s="16"/>
      <c r="O256" s="16" t="s">
        <v>113</v>
      </c>
      <c r="P256" s="16"/>
      <c r="Q256" s="16">
        <v>121</v>
      </c>
      <c r="R256" s="16"/>
      <c r="S256" s="16">
        <v>102</v>
      </c>
      <c r="T256" s="16"/>
      <c r="U256" s="16" t="s">
        <v>83</v>
      </c>
      <c r="V256" s="16"/>
      <c r="W256" s="16">
        <v>0</v>
      </c>
      <c r="X256" s="16"/>
      <c r="Y256" s="16" t="s">
        <v>98</v>
      </c>
      <c r="Z256" s="16"/>
      <c r="AA256" s="16" t="s">
        <v>99</v>
      </c>
      <c r="AB256" s="16"/>
      <c r="AC256" s="16" t="s">
        <v>115</v>
      </c>
      <c r="AD256" s="16"/>
    </row>
    <row r="257" spans="1:30" ht="12.75">
      <c r="A257" s="15"/>
      <c r="B257" s="15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</row>
    <row r="258" spans="1:30" ht="12.75">
      <c r="A258" s="15"/>
      <c r="B258" s="15"/>
      <c r="C258" s="19">
        <v>26008</v>
      </c>
      <c r="D258" s="19"/>
      <c r="E258" s="16">
        <v>102</v>
      </c>
      <c r="F258" s="16"/>
      <c r="G258" s="16">
        <v>25110578</v>
      </c>
      <c r="H258" s="16"/>
      <c r="I258" s="16" t="s">
        <v>163</v>
      </c>
      <c r="J258" s="16"/>
      <c r="K258" s="16" t="s">
        <v>41</v>
      </c>
      <c r="L258" s="16"/>
      <c r="M258" s="16">
        <v>1233200</v>
      </c>
      <c r="N258" s="16"/>
      <c r="O258" s="16" t="s">
        <v>113</v>
      </c>
      <c r="P258" s="16"/>
      <c r="Q258" s="16">
        <v>121</v>
      </c>
      <c r="R258" s="16"/>
      <c r="S258" s="16">
        <v>102</v>
      </c>
      <c r="T258" s="16"/>
      <c r="U258" s="16" t="s">
        <v>83</v>
      </c>
      <c r="V258" s="16"/>
      <c r="W258" s="16">
        <v>0</v>
      </c>
      <c r="X258" s="16"/>
      <c r="Y258" s="16" t="s">
        <v>98</v>
      </c>
      <c r="Z258" s="16"/>
      <c r="AA258" s="16" t="s">
        <v>99</v>
      </c>
      <c r="AB258" s="16"/>
      <c r="AC258" s="16" t="s">
        <v>115</v>
      </c>
      <c r="AD258" s="16"/>
    </row>
    <row r="259" spans="1:30" ht="12.75">
      <c r="A259" s="15"/>
      <c r="B259" s="15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</row>
    <row r="260" spans="1:30" ht="12.75">
      <c r="A260" s="15"/>
      <c r="B260" s="15"/>
      <c r="C260" s="19">
        <v>26008</v>
      </c>
      <c r="D260" s="19"/>
      <c r="E260" s="16">
        <v>102</v>
      </c>
      <c r="F260" s="16"/>
      <c r="G260" s="16">
        <v>62915240</v>
      </c>
      <c r="H260" s="16"/>
      <c r="I260" s="16" t="s">
        <v>164</v>
      </c>
      <c r="J260" s="16"/>
      <c r="K260" s="16" t="s">
        <v>41</v>
      </c>
      <c r="L260" s="16"/>
      <c r="M260" s="16">
        <v>1100200</v>
      </c>
      <c r="N260" s="16"/>
      <c r="O260" s="16" t="s">
        <v>140</v>
      </c>
      <c r="P260" s="16"/>
      <c r="Q260" s="16">
        <v>112</v>
      </c>
      <c r="R260" s="16"/>
      <c r="S260" s="16">
        <v>73</v>
      </c>
      <c r="T260" s="16"/>
      <c r="U260" s="16" t="s">
        <v>83</v>
      </c>
      <c r="V260" s="16"/>
      <c r="W260" s="16">
        <v>0</v>
      </c>
      <c r="X260" s="16"/>
      <c r="Y260" s="16" t="s">
        <v>98</v>
      </c>
      <c r="Z260" s="16"/>
      <c r="AA260" s="16" t="s">
        <v>99</v>
      </c>
      <c r="AB260" s="16"/>
      <c r="AC260" s="16" t="s">
        <v>128</v>
      </c>
      <c r="AD260" s="16"/>
    </row>
    <row r="261" spans="1:30" ht="12.75">
      <c r="A261" s="15"/>
      <c r="B261" s="15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</row>
    <row r="262" spans="1:30" ht="12.75">
      <c r="A262" s="15"/>
      <c r="B262" s="15"/>
      <c r="C262" s="19">
        <v>26008</v>
      </c>
      <c r="D262" s="19"/>
      <c r="E262" s="16">
        <v>102</v>
      </c>
      <c r="F262" s="16"/>
      <c r="G262" s="16">
        <v>35828137</v>
      </c>
      <c r="H262" s="16"/>
      <c r="I262" s="16" t="s">
        <v>136</v>
      </c>
      <c r="J262" s="16"/>
      <c r="K262" s="16" t="s">
        <v>137</v>
      </c>
      <c r="L262" s="16"/>
      <c r="M262" s="16">
        <v>1100200</v>
      </c>
      <c r="N262" s="16"/>
      <c r="O262" s="16" t="s">
        <v>113</v>
      </c>
      <c r="P262" s="16"/>
      <c r="Q262" s="16">
        <v>121</v>
      </c>
      <c r="R262" s="16"/>
      <c r="S262" s="16">
        <v>35</v>
      </c>
      <c r="T262" s="16"/>
      <c r="U262" s="16" t="s">
        <v>83</v>
      </c>
      <c r="V262" s="16"/>
      <c r="W262" s="16">
        <v>0</v>
      </c>
      <c r="X262" s="16"/>
      <c r="Y262" s="16" t="s">
        <v>98</v>
      </c>
      <c r="Z262" s="16"/>
      <c r="AA262" s="16" t="s">
        <v>99</v>
      </c>
      <c r="AB262" s="16"/>
      <c r="AC262" s="16" t="s">
        <v>115</v>
      </c>
      <c r="AD262" s="16"/>
    </row>
    <row r="263" spans="1:30" ht="12.75">
      <c r="A263" s="15"/>
      <c r="B263" s="15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</row>
    <row r="264" spans="1:30" ht="12.75">
      <c r="A264" s="15"/>
      <c r="B264" s="15"/>
      <c r="C264" s="19">
        <v>26008</v>
      </c>
      <c r="D264" s="19"/>
      <c r="E264" s="16">
        <v>102</v>
      </c>
      <c r="F264" s="16"/>
      <c r="G264" s="16">
        <v>35960990</v>
      </c>
      <c r="H264" s="16"/>
      <c r="I264" s="16" t="s">
        <v>139</v>
      </c>
      <c r="J264" s="16"/>
      <c r="K264" s="16" t="s">
        <v>137</v>
      </c>
      <c r="L264" s="16"/>
      <c r="M264" s="16">
        <v>1100200</v>
      </c>
      <c r="N264" s="16"/>
      <c r="O264" s="16" t="s">
        <v>140</v>
      </c>
      <c r="P264" s="16"/>
      <c r="Q264" s="16">
        <v>121</v>
      </c>
      <c r="R264" s="16"/>
      <c r="S264" s="16">
        <v>33</v>
      </c>
      <c r="T264" s="16"/>
      <c r="U264" s="16" t="s">
        <v>83</v>
      </c>
      <c r="V264" s="16"/>
      <c r="W264" s="16">
        <v>0</v>
      </c>
      <c r="X264" s="16"/>
      <c r="Y264" s="16" t="s">
        <v>98</v>
      </c>
      <c r="Z264" s="16"/>
      <c r="AA264" s="16" t="s">
        <v>99</v>
      </c>
      <c r="AB264" s="16"/>
      <c r="AC264" s="16" t="s">
        <v>128</v>
      </c>
      <c r="AD264" s="16"/>
    </row>
    <row r="265" spans="1:30" ht="12.75">
      <c r="A265" s="15"/>
      <c r="B265" s="15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</row>
    <row r="266" spans="1:30" ht="12.75">
      <c r="A266" s="15"/>
      <c r="B266" s="15"/>
      <c r="C266" s="19">
        <v>26440</v>
      </c>
      <c r="D266" s="19"/>
      <c r="E266" s="16">
        <v>37</v>
      </c>
      <c r="F266" s="16"/>
      <c r="G266" s="16">
        <v>47116404</v>
      </c>
      <c r="H266" s="16"/>
      <c r="I266" s="16" t="s">
        <v>127</v>
      </c>
      <c r="J266" s="16"/>
      <c r="K266" s="16" t="s">
        <v>41</v>
      </c>
      <c r="L266" s="16"/>
      <c r="M266" s="16">
        <v>1100200</v>
      </c>
      <c r="N266" s="16"/>
      <c r="O266" s="16" t="s">
        <v>113</v>
      </c>
      <c r="P266" s="16"/>
      <c r="Q266" s="16">
        <v>121</v>
      </c>
      <c r="R266" s="16"/>
      <c r="S266" s="16">
        <v>37</v>
      </c>
      <c r="T266" s="16"/>
      <c r="U266" s="16" t="s">
        <v>83</v>
      </c>
      <c r="V266" s="16"/>
      <c r="W266" s="16">
        <v>0</v>
      </c>
      <c r="X266" s="16"/>
      <c r="Y266" s="16" t="s">
        <v>84</v>
      </c>
      <c r="Z266" s="16"/>
      <c r="AA266" s="16" t="s">
        <v>85</v>
      </c>
      <c r="AB266" s="16"/>
      <c r="AC266" s="16" t="s">
        <v>128</v>
      </c>
      <c r="AD266" s="16"/>
    </row>
    <row r="267" spans="1:30" ht="12.75">
      <c r="A267" s="15"/>
      <c r="B267" s="15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</row>
    <row r="268" spans="1:30" ht="12.75">
      <c r="A268" s="15"/>
      <c r="B268" s="15"/>
      <c r="C268" s="19">
        <v>26440</v>
      </c>
      <c r="D268" s="19"/>
      <c r="E268" s="16">
        <v>37</v>
      </c>
      <c r="F268" s="16"/>
      <c r="G268" s="16">
        <v>25740334</v>
      </c>
      <c r="H268" s="16"/>
      <c r="I268" s="16" t="s">
        <v>165</v>
      </c>
      <c r="J268" s="16"/>
      <c r="K268" s="16" t="s">
        <v>41</v>
      </c>
      <c r="L268" s="16"/>
      <c r="M268" s="16">
        <v>1100200</v>
      </c>
      <c r="N268" s="16"/>
      <c r="O268" s="16" t="s">
        <v>113</v>
      </c>
      <c r="P268" s="16"/>
      <c r="Q268" s="16">
        <v>112</v>
      </c>
      <c r="R268" s="16"/>
      <c r="S268" s="16">
        <v>73</v>
      </c>
      <c r="T268" s="16"/>
      <c r="U268" s="16" t="s">
        <v>83</v>
      </c>
      <c r="V268" s="16"/>
      <c r="W268" s="16">
        <v>0</v>
      </c>
      <c r="X268" s="16"/>
      <c r="Y268" s="16" t="s">
        <v>84</v>
      </c>
      <c r="Z268" s="16"/>
      <c r="AA268" s="16" t="s">
        <v>85</v>
      </c>
      <c r="AB268" s="16"/>
      <c r="AC268" s="16" t="s">
        <v>115</v>
      </c>
      <c r="AD268" s="16"/>
    </row>
    <row r="269" spans="1:30" ht="12.75">
      <c r="A269" s="15"/>
      <c r="B269" s="15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</row>
    <row r="270" spans="1:30" ht="12.75">
      <c r="A270" s="15"/>
      <c r="B270" s="15"/>
      <c r="C270" s="19">
        <v>26440</v>
      </c>
      <c r="D270" s="19"/>
      <c r="E270" s="16">
        <v>37</v>
      </c>
      <c r="F270" s="16"/>
      <c r="G270" s="16">
        <v>47116404</v>
      </c>
      <c r="H270" s="16"/>
      <c r="I270" s="16" t="s">
        <v>127</v>
      </c>
      <c r="J270" s="16"/>
      <c r="K270" s="16" t="s">
        <v>41</v>
      </c>
      <c r="L270" s="16"/>
      <c r="M270" s="16">
        <v>1100200</v>
      </c>
      <c r="N270" s="16"/>
      <c r="O270" s="16" t="s">
        <v>113</v>
      </c>
      <c r="P270" s="16"/>
      <c r="Q270" s="16">
        <v>121</v>
      </c>
      <c r="R270" s="16"/>
      <c r="S270" s="16">
        <v>90</v>
      </c>
      <c r="T270" s="16"/>
      <c r="U270" s="16" t="s">
        <v>83</v>
      </c>
      <c r="V270" s="16"/>
      <c r="W270" s="16">
        <v>0</v>
      </c>
      <c r="X270" s="16"/>
      <c r="Y270" s="16" t="s">
        <v>84</v>
      </c>
      <c r="Z270" s="16"/>
      <c r="AA270" s="16" t="s">
        <v>85</v>
      </c>
      <c r="AB270" s="16"/>
      <c r="AC270" s="16" t="s">
        <v>128</v>
      </c>
      <c r="AD270" s="16"/>
    </row>
    <row r="271" spans="1:30" ht="12.75">
      <c r="A271" s="15"/>
      <c r="B271" s="15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</row>
    <row r="272" spans="1:30" ht="12.75">
      <c r="A272" s="15"/>
      <c r="B272" s="15"/>
      <c r="C272" s="19">
        <v>25256</v>
      </c>
      <c r="D272" s="19"/>
      <c r="E272" s="16">
        <v>33</v>
      </c>
      <c r="F272" s="16"/>
      <c r="G272" s="16">
        <v>60192763</v>
      </c>
      <c r="H272" s="16"/>
      <c r="I272" s="16" t="s">
        <v>160</v>
      </c>
      <c r="J272" s="16"/>
      <c r="K272" s="16" t="s">
        <v>41</v>
      </c>
      <c r="L272" s="16"/>
      <c r="M272" s="16">
        <v>1100200</v>
      </c>
      <c r="N272" s="16"/>
      <c r="O272" s="16" t="s">
        <v>113</v>
      </c>
      <c r="P272" s="16"/>
      <c r="Q272" s="16">
        <v>121</v>
      </c>
      <c r="R272" s="16"/>
      <c r="S272" s="16">
        <v>37</v>
      </c>
      <c r="T272" s="16"/>
      <c r="U272" s="16" t="s">
        <v>79</v>
      </c>
      <c r="V272" s="16"/>
      <c r="W272" s="16">
        <v>0</v>
      </c>
      <c r="X272" s="16"/>
      <c r="Y272" s="16" t="s">
        <v>87</v>
      </c>
      <c r="Z272" s="16"/>
      <c r="AA272" s="16" t="s">
        <v>88</v>
      </c>
      <c r="AB272" s="16"/>
      <c r="AC272" s="16" t="s">
        <v>115</v>
      </c>
      <c r="AD272" s="16"/>
    </row>
    <row r="273" spans="1:30" ht="12.75">
      <c r="A273" s="15"/>
      <c r="B273" s="15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</row>
    <row r="274" spans="1:30" ht="12.75">
      <c r="A274" s="15"/>
      <c r="B274" s="15"/>
      <c r="C274" s="19">
        <v>25256</v>
      </c>
      <c r="D274" s="19"/>
      <c r="E274" s="16">
        <v>33</v>
      </c>
      <c r="F274" s="16"/>
      <c r="G274" s="16">
        <v>47116404</v>
      </c>
      <c r="H274" s="16"/>
      <c r="I274" s="16" t="s">
        <v>127</v>
      </c>
      <c r="J274" s="16"/>
      <c r="K274" s="16" t="s">
        <v>41</v>
      </c>
      <c r="L274" s="16"/>
      <c r="M274" s="16">
        <v>1100200</v>
      </c>
      <c r="N274" s="16"/>
      <c r="O274" s="16" t="s">
        <v>113</v>
      </c>
      <c r="P274" s="16"/>
      <c r="Q274" s="16">
        <v>121</v>
      </c>
      <c r="R274" s="16"/>
      <c r="S274" s="16">
        <v>33</v>
      </c>
      <c r="T274" s="16"/>
      <c r="U274" s="16" t="s">
        <v>79</v>
      </c>
      <c r="V274" s="16"/>
      <c r="W274" s="16">
        <v>0</v>
      </c>
      <c r="X274" s="16"/>
      <c r="Y274" s="16" t="s">
        <v>87</v>
      </c>
      <c r="Z274" s="16"/>
      <c r="AA274" s="16" t="s">
        <v>88</v>
      </c>
      <c r="AB274" s="16"/>
      <c r="AC274" s="16" t="s">
        <v>128</v>
      </c>
      <c r="AD274" s="16"/>
    </row>
    <row r="275" spans="1:30" ht="12.75">
      <c r="A275" s="15"/>
      <c r="B275" s="15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</row>
    <row r="276" spans="1:30" ht="12.75">
      <c r="A276" s="15"/>
      <c r="B276" s="15"/>
      <c r="C276" s="19">
        <v>25256</v>
      </c>
      <c r="D276" s="19"/>
      <c r="E276" s="16">
        <v>33</v>
      </c>
      <c r="F276" s="16"/>
      <c r="G276" s="16">
        <v>35960990</v>
      </c>
      <c r="H276" s="16"/>
      <c r="I276" s="16" t="s">
        <v>139</v>
      </c>
      <c r="J276" s="16"/>
      <c r="K276" s="16" t="s">
        <v>137</v>
      </c>
      <c r="L276" s="16"/>
      <c r="M276" s="16">
        <v>1100200</v>
      </c>
      <c r="N276" s="16"/>
      <c r="O276" s="16" t="s">
        <v>140</v>
      </c>
      <c r="P276" s="16"/>
      <c r="Q276" s="16">
        <v>121</v>
      </c>
      <c r="R276" s="16"/>
      <c r="S276" s="16">
        <v>102</v>
      </c>
      <c r="T276" s="16"/>
      <c r="U276" s="16" t="s">
        <v>79</v>
      </c>
      <c r="V276" s="16"/>
      <c r="W276" s="16">
        <v>0</v>
      </c>
      <c r="X276" s="16"/>
      <c r="Y276" s="16" t="s">
        <v>87</v>
      </c>
      <c r="Z276" s="16"/>
      <c r="AA276" s="16" t="s">
        <v>88</v>
      </c>
      <c r="AB276" s="16"/>
      <c r="AC276" s="16" t="s">
        <v>128</v>
      </c>
      <c r="AD276" s="16"/>
    </row>
    <row r="277" spans="1:30" ht="12.75">
      <c r="A277" s="15"/>
      <c r="B277" s="15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</row>
    <row r="278" spans="1:30" ht="12.75">
      <c r="A278" s="15"/>
      <c r="B278" s="15"/>
      <c r="C278" s="19">
        <v>25378</v>
      </c>
      <c r="D278" s="19"/>
      <c r="E278" s="16">
        <v>90</v>
      </c>
      <c r="F278" s="16"/>
      <c r="G278" s="16">
        <v>26761858</v>
      </c>
      <c r="H278" s="16"/>
      <c r="I278" s="16" t="s">
        <v>129</v>
      </c>
      <c r="J278" s="16"/>
      <c r="K278" s="16" t="s">
        <v>41</v>
      </c>
      <c r="L278" s="16"/>
      <c r="M278" s="16">
        <v>1100200</v>
      </c>
      <c r="N278" s="16"/>
      <c r="O278" s="16" t="s">
        <v>113</v>
      </c>
      <c r="P278" s="16"/>
      <c r="Q278" s="16">
        <v>121</v>
      </c>
      <c r="R278" s="16"/>
      <c r="S278" s="16">
        <v>37</v>
      </c>
      <c r="T278" s="16"/>
      <c r="U278" s="16" t="s">
        <v>79</v>
      </c>
      <c r="V278" s="16"/>
      <c r="W278" s="16">
        <v>0</v>
      </c>
      <c r="X278" s="16"/>
      <c r="Y278" s="16" t="s">
        <v>241</v>
      </c>
      <c r="Z278" s="16"/>
      <c r="AA278" s="16" t="s">
        <v>242</v>
      </c>
      <c r="AB278" s="16"/>
      <c r="AC278" s="16" t="s">
        <v>115</v>
      </c>
      <c r="AD278" s="16"/>
    </row>
    <row r="279" spans="1:30" ht="12.75">
      <c r="A279" s="15"/>
      <c r="B279" s="15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</row>
    <row r="280" spans="1:30" ht="12.75">
      <c r="A280" s="15"/>
      <c r="B280" s="15"/>
      <c r="C280" s="19">
        <v>25378</v>
      </c>
      <c r="D280" s="19"/>
      <c r="E280" s="16">
        <v>90</v>
      </c>
      <c r="F280" s="16"/>
      <c r="G280" s="16">
        <v>25110578</v>
      </c>
      <c r="H280" s="16"/>
      <c r="I280" s="16" t="s">
        <v>243</v>
      </c>
      <c r="J280" s="16"/>
      <c r="K280" s="16" t="s">
        <v>41</v>
      </c>
      <c r="L280" s="16"/>
      <c r="M280" s="16">
        <v>1100200</v>
      </c>
      <c r="N280" s="16"/>
      <c r="O280" s="16" t="s">
        <v>113</v>
      </c>
      <c r="P280" s="16"/>
      <c r="Q280" s="16">
        <v>121</v>
      </c>
      <c r="R280" s="16"/>
      <c r="S280" s="16">
        <v>37</v>
      </c>
      <c r="T280" s="16"/>
      <c r="U280" s="16" t="s">
        <v>79</v>
      </c>
      <c r="V280" s="16"/>
      <c r="W280" s="16">
        <v>0</v>
      </c>
      <c r="X280" s="16"/>
      <c r="Y280" s="16" t="s">
        <v>241</v>
      </c>
      <c r="Z280" s="16"/>
      <c r="AA280" s="16" t="s">
        <v>242</v>
      </c>
      <c r="AB280" s="16"/>
      <c r="AC280" s="16" t="s">
        <v>115</v>
      </c>
      <c r="AD280" s="16"/>
    </row>
    <row r="281" spans="1:30" ht="12.75">
      <c r="A281" s="15"/>
      <c r="B281" s="15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</row>
    <row r="282" spans="1:30" ht="12.75">
      <c r="A282" s="15"/>
      <c r="B282" s="15"/>
      <c r="C282" s="19">
        <v>25378</v>
      </c>
      <c r="D282" s="19"/>
      <c r="E282" s="16">
        <v>90</v>
      </c>
      <c r="F282" s="16"/>
      <c r="G282" s="16">
        <v>28206436</v>
      </c>
      <c r="H282" s="16"/>
      <c r="I282" s="16" t="s">
        <v>244</v>
      </c>
      <c r="J282" s="16"/>
      <c r="K282" s="16" t="s">
        <v>41</v>
      </c>
      <c r="L282" s="16"/>
      <c r="M282" s="16">
        <v>1100200</v>
      </c>
      <c r="N282" s="16"/>
      <c r="O282" s="16" t="s">
        <v>113</v>
      </c>
      <c r="P282" s="16"/>
      <c r="Q282" s="16">
        <v>121</v>
      </c>
      <c r="R282" s="16"/>
      <c r="S282" s="16">
        <v>100</v>
      </c>
      <c r="T282" s="16"/>
      <c r="U282" s="16" t="s">
        <v>79</v>
      </c>
      <c r="V282" s="16"/>
      <c r="W282" s="16">
        <v>0</v>
      </c>
      <c r="X282" s="16"/>
      <c r="Y282" s="16" t="s">
        <v>241</v>
      </c>
      <c r="Z282" s="16"/>
      <c r="AA282" s="16" t="s">
        <v>242</v>
      </c>
      <c r="AB282" s="16"/>
      <c r="AC282" s="16" t="s">
        <v>115</v>
      </c>
      <c r="AD282" s="16"/>
    </row>
    <row r="283" spans="1:30" ht="12.75">
      <c r="A283" s="15"/>
      <c r="B283" s="15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</row>
    <row r="284" spans="1:30" ht="12.75">
      <c r="A284" s="15"/>
      <c r="B284" s="15"/>
      <c r="C284" s="19">
        <v>25378</v>
      </c>
      <c r="D284" s="19"/>
      <c r="E284" s="16">
        <v>90</v>
      </c>
      <c r="F284" s="16"/>
      <c r="G284" s="16">
        <v>28212703</v>
      </c>
      <c r="H284" s="16"/>
      <c r="I284" s="16" t="s">
        <v>245</v>
      </c>
      <c r="J284" s="16"/>
      <c r="K284" s="16" t="s">
        <v>41</v>
      </c>
      <c r="L284" s="16"/>
      <c r="M284" s="16">
        <v>1100200</v>
      </c>
      <c r="N284" s="16"/>
      <c r="O284" s="16" t="s">
        <v>113</v>
      </c>
      <c r="P284" s="16"/>
      <c r="Q284" s="16">
        <v>121</v>
      </c>
      <c r="R284" s="16"/>
      <c r="S284" s="16">
        <v>100</v>
      </c>
      <c r="T284" s="16"/>
      <c r="U284" s="16" t="s">
        <v>79</v>
      </c>
      <c r="V284" s="16"/>
      <c r="W284" s="16">
        <v>0</v>
      </c>
      <c r="X284" s="16"/>
      <c r="Y284" s="16" t="s">
        <v>241</v>
      </c>
      <c r="Z284" s="16"/>
      <c r="AA284" s="16" t="s">
        <v>242</v>
      </c>
      <c r="AB284" s="16"/>
      <c r="AC284" s="16" t="s">
        <v>115</v>
      </c>
      <c r="AD284" s="16"/>
    </row>
    <row r="285" spans="1:30" ht="12.75">
      <c r="A285" s="15"/>
      <c r="B285" s="15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</row>
    <row r="286" spans="1:30" ht="12.75">
      <c r="A286" s="15"/>
      <c r="B286" s="15"/>
      <c r="C286" s="19">
        <v>25378</v>
      </c>
      <c r="D286" s="19"/>
      <c r="E286" s="16">
        <v>90</v>
      </c>
      <c r="F286" s="16"/>
      <c r="G286" s="16">
        <v>28211138</v>
      </c>
      <c r="H286" s="16"/>
      <c r="I286" s="16" t="s">
        <v>246</v>
      </c>
      <c r="J286" s="16"/>
      <c r="K286" s="16" t="s">
        <v>41</v>
      </c>
      <c r="L286" s="16"/>
      <c r="M286" s="16">
        <v>1100200</v>
      </c>
      <c r="N286" s="16"/>
      <c r="O286" s="16" t="s">
        <v>113</v>
      </c>
      <c r="P286" s="16"/>
      <c r="Q286" s="16">
        <v>121</v>
      </c>
      <c r="R286" s="16"/>
      <c r="S286" s="16">
        <v>100</v>
      </c>
      <c r="T286" s="16"/>
      <c r="U286" s="16" t="s">
        <v>79</v>
      </c>
      <c r="V286" s="16"/>
      <c r="W286" s="16">
        <v>0</v>
      </c>
      <c r="X286" s="16"/>
      <c r="Y286" s="16" t="s">
        <v>241</v>
      </c>
      <c r="Z286" s="16"/>
      <c r="AA286" s="16" t="s">
        <v>242</v>
      </c>
      <c r="AB286" s="16"/>
      <c r="AC286" s="16" t="s">
        <v>115</v>
      </c>
      <c r="AD286" s="16"/>
    </row>
    <row r="287" spans="1:30" ht="12.75">
      <c r="A287" s="15"/>
      <c r="B287" s="15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</row>
    <row r="288" spans="1:30" ht="12.75">
      <c r="A288" s="15"/>
      <c r="B288" s="15"/>
      <c r="C288" s="19">
        <v>25378</v>
      </c>
      <c r="D288" s="19"/>
      <c r="E288" s="16">
        <v>90</v>
      </c>
      <c r="F288" s="16"/>
      <c r="G288" s="16">
        <v>28206517</v>
      </c>
      <c r="H288" s="16"/>
      <c r="I288" s="16" t="s">
        <v>247</v>
      </c>
      <c r="J288" s="16"/>
      <c r="K288" s="16" t="s">
        <v>41</v>
      </c>
      <c r="L288" s="16"/>
      <c r="M288" s="16">
        <v>1100200</v>
      </c>
      <c r="N288" s="16"/>
      <c r="O288" s="16" t="s">
        <v>113</v>
      </c>
      <c r="P288" s="16"/>
      <c r="Q288" s="16">
        <v>121</v>
      </c>
      <c r="R288" s="16"/>
      <c r="S288" s="16">
        <v>100</v>
      </c>
      <c r="T288" s="16"/>
      <c r="U288" s="16" t="s">
        <v>79</v>
      </c>
      <c r="V288" s="16"/>
      <c r="W288" s="16">
        <v>0</v>
      </c>
      <c r="X288" s="16"/>
      <c r="Y288" s="16" t="s">
        <v>241</v>
      </c>
      <c r="Z288" s="16"/>
      <c r="AA288" s="16" t="s">
        <v>242</v>
      </c>
      <c r="AB288" s="16"/>
      <c r="AC288" s="16" t="s">
        <v>115</v>
      </c>
      <c r="AD288" s="16"/>
    </row>
    <row r="289" spans="1:30" ht="12.75">
      <c r="A289" s="15"/>
      <c r="B289" s="15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</row>
    <row r="290" spans="1:30" ht="12.75">
      <c r="A290" s="15"/>
      <c r="B290" s="15"/>
      <c r="C290" s="19">
        <v>25378</v>
      </c>
      <c r="D290" s="19"/>
      <c r="E290" s="16">
        <v>90</v>
      </c>
      <c r="F290" s="16"/>
      <c r="G290" s="16">
        <v>28211502</v>
      </c>
      <c r="H290" s="16"/>
      <c r="I290" s="16" t="s">
        <v>248</v>
      </c>
      <c r="J290" s="16"/>
      <c r="K290" s="16" t="s">
        <v>41</v>
      </c>
      <c r="L290" s="16"/>
      <c r="M290" s="16">
        <v>1100200</v>
      </c>
      <c r="N290" s="16"/>
      <c r="O290" s="16" t="s">
        <v>113</v>
      </c>
      <c r="P290" s="16"/>
      <c r="Q290" s="16">
        <v>121</v>
      </c>
      <c r="R290" s="16"/>
      <c r="S290" s="16">
        <v>100</v>
      </c>
      <c r="T290" s="16"/>
      <c r="U290" s="16" t="s">
        <v>79</v>
      </c>
      <c r="V290" s="16"/>
      <c r="W290" s="16">
        <v>0</v>
      </c>
      <c r="X290" s="16"/>
      <c r="Y290" s="16" t="s">
        <v>241</v>
      </c>
      <c r="Z290" s="16"/>
      <c r="AA290" s="16" t="s">
        <v>242</v>
      </c>
      <c r="AB290" s="16"/>
      <c r="AC290" s="16" t="s">
        <v>115</v>
      </c>
      <c r="AD290" s="16"/>
    </row>
    <row r="291" spans="1:30" ht="12.75">
      <c r="A291" s="15"/>
      <c r="B291" s="15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</row>
    <row r="292" spans="1:30" ht="12.75">
      <c r="A292" s="15"/>
      <c r="B292" s="15"/>
      <c r="C292" s="19">
        <v>25378</v>
      </c>
      <c r="D292" s="19"/>
      <c r="E292" s="16">
        <v>90</v>
      </c>
      <c r="F292" s="16"/>
      <c r="G292" s="16">
        <v>25665065</v>
      </c>
      <c r="H292" s="16"/>
      <c r="I292" s="16" t="s">
        <v>249</v>
      </c>
      <c r="J292" s="16"/>
      <c r="K292" s="16" t="s">
        <v>41</v>
      </c>
      <c r="L292" s="16"/>
      <c r="M292" s="16">
        <v>1100200</v>
      </c>
      <c r="N292" s="16"/>
      <c r="O292" s="16" t="s">
        <v>113</v>
      </c>
      <c r="P292" s="16"/>
      <c r="Q292" s="16">
        <v>121</v>
      </c>
      <c r="R292" s="16"/>
      <c r="S292" s="16">
        <v>100</v>
      </c>
      <c r="T292" s="16"/>
      <c r="U292" s="16" t="s">
        <v>79</v>
      </c>
      <c r="V292" s="16"/>
      <c r="W292" s="16">
        <v>0</v>
      </c>
      <c r="X292" s="16"/>
      <c r="Y292" s="16" t="s">
        <v>241</v>
      </c>
      <c r="Z292" s="16"/>
      <c r="AA292" s="16" t="s">
        <v>242</v>
      </c>
      <c r="AB292" s="16"/>
      <c r="AC292" s="16" t="s">
        <v>115</v>
      </c>
      <c r="AD292" s="16"/>
    </row>
    <row r="293" spans="1:30" ht="12.75">
      <c r="A293" s="15"/>
      <c r="B293" s="15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</row>
    <row r="294" spans="1:30" ht="12.75">
      <c r="A294" s="15"/>
      <c r="B294" s="15"/>
      <c r="C294" s="19">
        <v>25378</v>
      </c>
      <c r="D294" s="19"/>
      <c r="E294" s="16">
        <v>90</v>
      </c>
      <c r="F294" s="16"/>
      <c r="G294" s="16">
        <v>25529137</v>
      </c>
      <c r="H294" s="16"/>
      <c r="I294" s="16" t="s">
        <v>250</v>
      </c>
      <c r="J294" s="16"/>
      <c r="K294" s="16" t="s">
        <v>41</v>
      </c>
      <c r="L294" s="16"/>
      <c r="M294" s="16">
        <v>1100200</v>
      </c>
      <c r="N294" s="16"/>
      <c r="O294" s="16" t="s">
        <v>113</v>
      </c>
      <c r="P294" s="16"/>
      <c r="Q294" s="16">
        <v>112</v>
      </c>
      <c r="R294" s="16"/>
      <c r="S294" s="16">
        <v>73</v>
      </c>
      <c r="T294" s="16"/>
      <c r="U294" s="16" t="s">
        <v>79</v>
      </c>
      <c r="V294" s="16"/>
      <c r="W294" s="16">
        <v>0</v>
      </c>
      <c r="X294" s="16"/>
      <c r="Y294" s="16" t="s">
        <v>241</v>
      </c>
      <c r="Z294" s="16"/>
      <c r="AA294" s="16" t="s">
        <v>242</v>
      </c>
      <c r="AB294" s="16"/>
      <c r="AC294" s="16" t="s">
        <v>115</v>
      </c>
      <c r="AD294" s="16"/>
    </row>
    <row r="295" spans="1:30" ht="12.75">
      <c r="A295" s="15"/>
      <c r="B295" s="15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</row>
    <row r="296" spans="1:30" ht="12.75">
      <c r="A296" s="15"/>
      <c r="B296" s="15"/>
      <c r="C296" s="19">
        <v>25378</v>
      </c>
      <c r="D296" s="19"/>
      <c r="E296" s="16">
        <v>90</v>
      </c>
      <c r="F296" s="16"/>
      <c r="G296" s="16">
        <v>61859079</v>
      </c>
      <c r="H296" s="16"/>
      <c r="I296" s="16" t="s">
        <v>251</v>
      </c>
      <c r="J296" s="16"/>
      <c r="K296" s="16" t="s">
        <v>41</v>
      </c>
      <c r="L296" s="16"/>
      <c r="M296" s="16">
        <v>1100200</v>
      </c>
      <c r="N296" s="16"/>
      <c r="O296" s="16" t="s">
        <v>113</v>
      </c>
      <c r="P296" s="16"/>
      <c r="Q296" s="16">
        <v>121</v>
      </c>
      <c r="R296" s="16"/>
      <c r="S296" s="16">
        <v>102</v>
      </c>
      <c r="T296" s="16"/>
      <c r="U296" s="16" t="s">
        <v>79</v>
      </c>
      <c r="V296" s="16"/>
      <c r="W296" s="16">
        <v>0</v>
      </c>
      <c r="X296" s="16"/>
      <c r="Y296" s="16" t="s">
        <v>241</v>
      </c>
      <c r="Z296" s="16"/>
      <c r="AA296" s="16" t="s">
        <v>242</v>
      </c>
      <c r="AB296" s="16"/>
      <c r="AC296" s="16" t="s">
        <v>115</v>
      </c>
      <c r="AD296" s="16"/>
    </row>
    <row r="297" spans="1:30" ht="12.75">
      <c r="A297" s="15"/>
      <c r="B297" s="15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</row>
    <row r="298" spans="1:30" ht="12.75">
      <c r="A298" s="15"/>
      <c r="B298" s="15"/>
      <c r="C298" s="19">
        <v>25378</v>
      </c>
      <c r="D298" s="19"/>
      <c r="E298" s="16">
        <v>90</v>
      </c>
      <c r="F298" s="16"/>
      <c r="G298" s="16">
        <v>28205367</v>
      </c>
      <c r="H298" s="16"/>
      <c r="I298" s="16" t="s">
        <v>252</v>
      </c>
      <c r="J298" s="16"/>
      <c r="K298" s="16" t="s">
        <v>41</v>
      </c>
      <c r="L298" s="16"/>
      <c r="M298" s="16">
        <v>1100200</v>
      </c>
      <c r="N298" s="16"/>
      <c r="O298" s="16" t="s">
        <v>113</v>
      </c>
      <c r="P298" s="16"/>
      <c r="Q298" s="16">
        <v>121</v>
      </c>
      <c r="R298" s="16"/>
      <c r="S298" s="16">
        <v>102</v>
      </c>
      <c r="T298" s="16"/>
      <c r="U298" s="16" t="s">
        <v>79</v>
      </c>
      <c r="V298" s="16"/>
      <c r="W298" s="16">
        <v>0</v>
      </c>
      <c r="X298" s="16"/>
      <c r="Y298" s="16" t="s">
        <v>241</v>
      </c>
      <c r="Z298" s="16"/>
      <c r="AA298" s="16" t="s">
        <v>242</v>
      </c>
      <c r="AB298" s="16"/>
      <c r="AC298" s="16" t="s">
        <v>115</v>
      </c>
      <c r="AD298" s="16"/>
    </row>
    <row r="299" spans="1:30" ht="12.75">
      <c r="A299" s="15"/>
      <c r="B299" s="15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</row>
    <row r="300" spans="1:30" ht="12.75">
      <c r="A300" s="15"/>
      <c r="B300" s="15"/>
      <c r="C300" s="19">
        <v>25378</v>
      </c>
      <c r="D300" s="19"/>
      <c r="E300" s="16">
        <v>90</v>
      </c>
      <c r="F300" s="16"/>
      <c r="G300" s="16">
        <v>28204107</v>
      </c>
      <c r="H300" s="16"/>
      <c r="I300" s="16" t="s">
        <v>253</v>
      </c>
      <c r="J300" s="16"/>
      <c r="K300" s="16" t="s">
        <v>41</v>
      </c>
      <c r="L300" s="16"/>
      <c r="M300" s="16">
        <v>1100200</v>
      </c>
      <c r="N300" s="16"/>
      <c r="O300" s="16" t="s">
        <v>113</v>
      </c>
      <c r="P300" s="16"/>
      <c r="Q300" s="16">
        <v>121</v>
      </c>
      <c r="R300" s="16"/>
      <c r="S300" s="16">
        <v>102</v>
      </c>
      <c r="T300" s="16"/>
      <c r="U300" s="16" t="s">
        <v>79</v>
      </c>
      <c r="V300" s="16"/>
      <c r="W300" s="16">
        <v>0</v>
      </c>
      <c r="X300" s="16"/>
      <c r="Y300" s="16" t="s">
        <v>241</v>
      </c>
      <c r="Z300" s="16"/>
      <c r="AA300" s="16" t="s">
        <v>242</v>
      </c>
      <c r="AB300" s="16"/>
      <c r="AC300" s="16" t="s">
        <v>115</v>
      </c>
      <c r="AD300" s="16"/>
    </row>
    <row r="301" spans="1:30" ht="12.75">
      <c r="A301" s="15"/>
      <c r="B301" s="15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</row>
    <row r="302" spans="1:30" ht="12.75">
      <c r="A302" s="15"/>
      <c r="B302" s="15"/>
      <c r="C302" s="19">
        <v>25378</v>
      </c>
      <c r="D302" s="19"/>
      <c r="E302" s="16">
        <v>90</v>
      </c>
      <c r="F302" s="16"/>
      <c r="G302" s="16">
        <v>28207483</v>
      </c>
      <c r="H302" s="16"/>
      <c r="I302" s="16" t="s">
        <v>254</v>
      </c>
      <c r="J302" s="16"/>
      <c r="K302" s="16" t="s">
        <v>41</v>
      </c>
      <c r="L302" s="16"/>
      <c r="M302" s="16">
        <v>1100200</v>
      </c>
      <c r="N302" s="16"/>
      <c r="O302" s="16" t="s">
        <v>113</v>
      </c>
      <c r="P302" s="16"/>
      <c r="Q302" s="16">
        <v>121</v>
      </c>
      <c r="R302" s="16"/>
      <c r="S302" s="16">
        <v>102</v>
      </c>
      <c r="T302" s="16"/>
      <c r="U302" s="16" t="s">
        <v>79</v>
      </c>
      <c r="V302" s="16"/>
      <c r="W302" s="16">
        <v>0</v>
      </c>
      <c r="X302" s="16"/>
      <c r="Y302" s="16" t="s">
        <v>241</v>
      </c>
      <c r="Z302" s="16"/>
      <c r="AA302" s="16" t="s">
        <v>242</v>
      </c>
      <c r="AB302" s="16"/>
      <c r="AC302" s="16" t="s">
        <v>115</v>
      </c>
      <c r="AD302" s="16"/>
    </row>
    <row r="303" spans="1:30" ht="12.75">
      <c r="A303" s="15"/>
      <c r="B303" s="15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</row>
    <row r="304" spans="1:30" ht="12.75">
      <c r="A304" s="15"/>
      <c r="B304" s="15"/>
      <c r="C304" s="19">
        <v>25378</v>
      </c>
      <c r="D304" s="19"/>
      <c r="E304" s="16">
        <v>90</v>
      </c>
      <c r="F304" s="16"/>
      <c r="G304" s="16">
        <v>28212711</v>
      </c>
      <c r="H304" s="16"/>
      <c r="I304" s="16" t="s">
        <v>255</v>
      </c>
      <c r="J304" s="16"/>
      <c r="K304" s="16" t="s">
        <v>41</v>
      </c>
      <c r="L304" s="16"/>
      <c r="M304" s="16">
        <v>1100200</v>
      </c>
      <c r="N304" s="16"/>
      <c r="O304" s="16" t="s">
        <v>113</v>
      </c>
      <c r="P304" s="16"/>
      <c r="Q304" s="16">
        <v>121</v>
      </c>
      <c r="R304" s="16"/>
      <c r="S304" s="16">
        <v>102</v>
      </c>
      <c r="T304" s="16"/>
      <c r="U304" s="16" t="s">
        <v>79</v>
      </c>
      <c r="V304" s="16"/>
      <c r="W304" s="16">
        <v>0</v>
      </c>
      <c r="X304" s="16"/>
      <c r="Y304" s="16" t="s">
        <v>241</v>
      </c>
      <c r="Z304" s="16"/>
      <c r="AA304" s="16" t="s">
        <v>242</v>
      </c>
      <c r="AB304" s="16"/>
      <c r="AC304" s="16" t="s">
        <v>115</v>
      </c>
      <c r="AD304" s="16"/>
    </row>
    <row r="305" spans="1:30" ht="12.75">
      <c r="A305" s="15"/>
      <c r="B305" s="15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</row>
    <row r="306" spans="1:30" ht="12.75">
      <c r="A306" s="15"/>
      <c r="B306" s="15"/>
      <c r="C306" s="19">
        <v>25378</v>
      </c>
      <c r="D306" s="19"/>
      <c r="E306" s="16">
        <v>90</v>
      </c>
      <c r="F306" s="16"/>
      <c r="G306" s="16">
        <v>28206576</v>
      </c>
      <c r="H306" s="16"/>
      <c r="I306" s="16" t="s">
        <v>256</v>
      </c>
      <c r="J306" s="16"/>
      <c r="K306" s="16" t="s">
        <v>41</v>
      </c>
      <c r="L306" s="16"/>
      <c r="M306" s="16">
        <v>1100200</v>
      </c>
      <c r="N306" s="16"/>
      <c r="O306" s="16" t="s">
        <v>113</v>
      </c>
      <c r="P306" s="16"/>
      <c r="Q306" s="16">
        <v>121</v>
      </c>
      <c r="R306" s="16"/>
      <c r="S306" s="16">
        <v>102</v>
      </c>
      <c r="T306" s="16"/>
      <c r="U306" s="16" t="s">
        <v>79</v>
      </c>
      <c r="V306" s="16"/>
      <c r="W306" s="16">
        <v>0</v>
      </c>
      <c r="X306" s="16"/>
      <c r="Y306" s="16" t="s">
        <v>241</v>
      </c>
      <c r="Z306" s="16"/>
      <c r="AA306" s="16" t="s">
        <v>242</v>
      </c>
      <c r="AB306" s="16"/>
      <c r="AC306" s="16" t="s">
        <v>115</v>
      </c>
      <c r="AD306" s="16"/>
    </row>
    <row r="307" spans="1:30" ht="12.75">
      <c r="A307" s="15"/>
      <c r="B307" s="15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</row>
    <row r="308" spans="1:30" ht="12.75">
      <c r="A308" s="15"/>
      <c r="B308" s="15"/>
      <c r="C308" s="19">
        <v>25378</v>
      </c>
      <c r="D308" s="19"/>
      <c r="E308" s="16">
        <v>37</v>
      </c>
      <c r="F308" s="16"/>
      <c r="G308" s="16">
        <v>45308080</v>
      </c>
      <c r="H308" s="16"/>
      <c r="I308" s="16" t="s">
        <v>257</v>
      </c>
      <c r="J308" s="16"/>
      <c r="K308" s="16" t="s">
        <v>41</v>
      </c>
      <c r="L308" s="16"/>
      <c r="M308" s="16">
        <v>1100200</v>
      </c>
      <c r="N308" s="16"/>
      <c r="O308" s="16" t="s">
        <v>113</v>
      </c>
      <c r="P308" s="16"/>
      <c r="Q308" s="16">
        <v>121</v>
      </c>
      <c r="R308" s="16"/>
      <c r="S308" s="16">
        <v>37</v>
      </c>
      <c r="T308" s="16"/>
      <c r="U308" s="16" t="s">
        <v>79</v>
      </c>
      <c r="V308" s="16"/>
      <c r="W308" s="16">
        <v>0</v>
      </c>
      <c r="X308" s="16"/>
      <c r="Y308" s="16" t="s">
        <v>241</v>
      </c>
      <c r="Z308" s="16"/>
      <c r="AA308" s="16" t="s">
        <v>242</v>
      </c>
      <c r="AB308" s="16"/>
      <c r="AC308" s="16" t="s">
        <v>115</v>
      </c>
      <c r="AD308" s="16"/>
    </row>
    <row r="309" spans="1:30" ht="12.75">
      <c r="A309" s="15"/>
      <c r="B309" s="15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</row>
    <row r="310" spans="1:30" ht="12.75">
      <c r="A310" s="15"/>
      <c r="B310" s="15"/>
      <c r="C310" s="19">
        <v>25378</v>
      </c>
      <c r="D310" s="19"/>
      <c r="E310" s="16">
        <v>90</v>
      </c>
      <c r="F310" s="16"/>
      <c r="G310" s="16">
        <v>35828137</v>
      </c>
      <c r="H310" s="16"/>
      <c r="I310" s="16" t="s">
        <v>136</v>
      </c>
      <c r="J310" s="16"/>
      <c r="K310" s="16" t="s">
        <v>137</v>
      </c>
      <c r="L310" s="16"/>
      <c r="M310" s="16">
        <v>1100200</v>
      </c>
      <c r="N310" s="16"/>
      <c r="O310" s="16" t="s">
        <v>113</v>
      </c>
      <c r="P310" s="16"/>
      <c r="Q310" s="16">
        <v>121</v>
      </c>
      <c r="R310" s="16"/>
      <c r="S310" s="16">
        <v>35</v>
      </c>
      <c r="T310" s="16"/>
      <c r="U310" s="16" t="s">
        <v>79</v>
      </c>
      <c r="V310" s="16"/>
      <c r="W310" s="16">
        <v>0</v>
      </c>
      <c r="X310" s="16"/>
      <c r="Y310" s="16" t="s">
        <v>241</v>
      </c>
      <c r="Z310" s="16"/>
      <c r="AA310" s="16" t="s">
        <v>242</v>
      </c>
      <c r="AB310" s="16"/>
      <c r="AC310" s="16" t="s">
        <v>115</v>
      </c>
      <c r="AD310" s="16"/>
    </row>
    <row r="311" spans="1:30" ht="12.75">
      <c r="A311" s="15"/>
      <c r="B311" s="15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</row>
    <row r="312" spans="1:30" ht="12.75">
      <c r="A312" s="15"/>
      <c r="B312" s="15"/>
      <c r="C312" s="19">
        <v>25378</v>
      </c>
      <c r="D312" s="19"/>
      <c r="E312" s="16">
        <v>90</v>
      </c>
      <c r="F312" s="16"/>
      <c r="G312" s="16">
        <v>35960990</v>
      </c>
      <c r="H312" s="16"/>
      <c r="I312" s="16" t="s">
        <v>139</v>
      </c>
      <c r="J312" s="16"/>
      <c r="K312" s="16" t="s">
        <v>137</v>
      </c>
      <c r="L312" s="16"/>
      <c r="M312" s="16">
        <v>1100200</v>
      </c>
      <c r="N312" s="16"/>
      <c r="O312" s="16" t="s">
        <v>140</v>
      </c>
      <c r="P312" s="16"/>
      <c r="Q312" s="16">
        <v>121</v>
      </c>
      <c r="R312" s="16"/>
      <c r="S312" s="16">
        <v>35</v>
      </c>
      <c r="T312" s="16"/>
      <c r="U312" s="16" t="s">
        <v>79</v>
      </c>
      <c r="V312" s="16"/>
      <c r="W312" s="16">
        <v>0</v>
      </c>
      <c r="X312" s="16"/>
      <c r="Y312" s="16" t="s">
        <v>241</v>
      </c>
      <c r="Z312" s="16"/>
      <c r="AA312" s="16" t="s">
        <v>242</v>
      </c>
      <c r="AB312" s="16"/>
      <c r="AC312" s="16" t="s">
        <v>128</v>
      </c>
      <c r="AD312" s="16"/>
    </row>
    <row r="313" spans="1:30" ht="12.75">
      <c r="A313" s="15"/>
      <c r="B313" s="15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</row>
    <row r="314" spans="1:30" ht="12.75">
      <c r="A314" s="15"/>
      <c r="B314" s="15"/>
      <c r="C314" s="19">
        <v>29400</v>
      </c>
      <c r="D314" s="19"/>
      <c r="E314" s="16">
        <v>90</v>
      </c>
      <c r="F314" s="16"/>
      <c r="G314" s="16">
        <v>28386116</v>
      </c>
      <c r="H314" s="16"/>
      <c r="I314" s="16" t="s">
        <v>258</v>
      </c>
      <c r="J314" s="16"/>
      <c r="K314" s="16" t="s">
        <v>41</v>
      </c>
      <c r="L314" s="16"/>
      <c r="M314" s="16">
        <v>1100200</v>
      </c>
      <c r="N314" s="16"/>
      <c r="O314" s="16" t="s">
        <v>113</v>
      </c>
      <c r="P314" s="16"/>
      <c r="Q314" s="16">
        <v>112</v>
      </c>
      <c r="R314" s="16"/>
      <c r="S314" s="16">
        <v>73</v>
      </c>
      <c r="T314" s="16"/>
      <c r="U314" s="16">
        <v>0</v>
      </c>
      <c r="V314" s="16"/>
      <c r="W314" s="16">
        <v>0</v>
      </c>
      <c r="X314" s="16"/>
      <c r="Y314" s="16" t="s">
        <v>259</v>
      </c>
      <c r="Z314" s="16"/>
      <c r="AA314" s="16" t="s">
        <v>260</v>
      </c>
      <c r="AB314" s="16"/>
      <c r="AC314" s="16" t="s">
        <v>115</v>
      </c>
      <c r="AD314" s="16"/>
    </row>
    <row r="315" spans="1:30" ht="12.75">
      <c r="A315" s="15"/>
      <c r="B315" s="15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</row>
    <row r="316" spans="1:30" ht="12.75">
      <c r="A316" s="15"/>
      <c r="B316" s="15"/>
      <c r="C316" s="19">
        <v>27911</v>
      </c>
      <c r="D316" s="19"/>
      <c r="E316" s="16">
        <v>90</v>
      </c>
      <c r="F316" s="16"/>
      <c r="G316" s="16">
        <v>47116404</v>
      </c>
      <c r="H316" s="16"/>
      <c r="I316" s="16" t="s">
        <v>127</v>
      </c>
      <c r="J316" s="16"/>
      <c r="K316" s="16" t="s">
        <v>41</v>
      </c>
      <c r="L316" s="16"/>
      <c r="M316" s="16">
        <v>1100200</v>
      </c>
      <c r="N316" s="16"/>
      <c r="O316" s="16" t="s">
        <v>113</v>
      </c>
      <c r="P316" s="16"/>
      <c r="Q316" s="16">
        <v>121</v>
      </c>
      <c r="R316" s="16"/>
      <c r="S316" s="16">
        <v>37</v>
      </c>
      <c r="T316" s="16"/>
      <c r="U316" s="16" t="s">
        <v>83</v>
      </c>
      <c r="V316" s="16"/>
      <c r="W316" s="16">
        <v>0</v>
      </c>
      <c r="X316" s="16"/>
      <c r="Y316" s="16" t="s">
        <v>87</v>
      </c>
      <c r="Z316" s="16"/>
      <c r="AA316" s="16" t="s">
        <v>166</v>
      </c>
      <c r="AB316" s="16"/>
      <c r="AC316" s="16" t="s">
        <v>128</v>
      </c>
      <c r="AD316" s="16"/>
    </row>
    <row r="317" spans="1:30" ht="12.75">
      <c r="A317" s="15"/>
      <c r="B317" s="15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</row>
    <row r="318" spans="1:30" ht="12.75">
      <c r="A318" s="15"/>
      <c r="B318" s="15"/>
      <c r="C318" s="19">
        <v>27911</v>
      </c>
      <c r="D318" s="19"/>
      <c r="E318" s="16">
        <v>90</v>
      </c>
      <c r="F318" s="16"/>
      <c r="G318" s="16">
        <v>60192763</v>
      </c>
      <c r="H318" s="16"/>
      <c r="I318" s="16" t="s">
        <v>160</v>
      </c>
      <c r="J318" s="16"/>
      <c r="K318" s="16" t="s">
        <v>41</v>
      </c>
      <c r="L318" s="16"/>
      <c r="M318" s="16">
        <v>1100200</v>
      </c>
      <c r="N318" s="16"/>
      <c r="O318" s="16" t="s">
        <v>113</v>
      </c>
      <c r="P318" s="16"/>
      <c r="Q318" s="16">
        <v>121</v>
      </c>
      <c r="R318" s="16"/>
      <c r="S318" s="16">
        <v>102</v>
      </c>
      <c r="T318" s="16"/>
      <c r="U318" s="16" t="s">
        <v>83</v>
      </c>
      <c r="V318" s="16"/>
      <c r="W318" s="16">
        <v>0</v>
      </c>
      <c r="X318" s="16"/>
      <c r="Y318" s="16" t="s">
        <v>87</v>
      </c>
      <c r="Z318" s="16"/>
      <c r="AA318" s="16" t="s">
        <v>166</v>
      </c>
      <c r="AB318" s="16"/>
      <c r="AC318" s="16" t="s">
        <v>115</v>
      </c>
      <c r="AD318" s="16"/>
    </row>
    <row r="319" spans="1:30" ht="12.75">
      <c r="A319" s="15"/>
      <c r="B319" s="15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</row>
    <row r="320" spans="1:34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ht="12.75">
      <c r="A321" s="14" t="s">
        <v>262</v>
      </c>
    </row>
    <row r="322" spans="1:17" ht="12.75">
      <c r="A322" s="18"/>
      <c r="B322" s="18"/>
      <c r="C322" s="31" t="s">
        <v>106</v>
      </c>
      <c r="E322" s="31" t="s">
        <v>105</v>
      </c>
      <c r="G322" s="31" t="s">
        <v>59</v>
      </c>
      <c r="I322" s="31" t="s">
        <v>107</v>
      </c>
      <c r="K322" s="31" t="s">
        <v>167</v>
      </c>
      <c r="M322" s="31" t="s">
        <v>168</v>
      </c>
      <c r="O322" s="31" t="s">
        <v>169</v>
      </c>
      <c r="Q322" s="31" t="s">
        <v>170</v>
      </c>
    </row>
    <row r="323" spans="1:18" ht="12.75">
      <c r="A323" s="18"/>
      <c r="B323" s="18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2.75">
      <c r="A324" s="15"/>
      <c r="B324" s="15"/>
      <c r="D324" s="20"/>
      <c r="F324" s="20"/>
      <c r="H324" s="20"/>
      <c r="J324" s="20"/>
      <c r="L324" s="20"/>
      <c r="N324" s="20" t="s">
        <v>171</v>
      </c>
      <c r="O324" s="16">
        <v>560000000</v>
      </c>
      <c r="P324" s="16"/>
      <c r="Q324" s="16">
        <v>560000000</v>
      </c>
      <c r="R324" s="16"/>
    </row>
    <row r="325" spans="1:18" ht="12.75">
      <c r="A325" s="15"/>
      <c r="B325" s="15"/>
      <c r="O325" s="29"/>
      <c r="P325" s="29"/>
      <c r="Q325" s="29"/>
      <c r="R325" s="29"/>
    </row>
    <row r="326" spans="1:18" ht="12.75">
      <c r="A326" s="15"/>
      <c r="B326" s="15"/>
      <c r="C326" s="16" t="s">
        <v>134</v>
      </c>
      <c r="D326" s="16"/>
      <c r="E326" s="16">
        <v>60192763</v>
      </c>
      <c r="F326" s="16"/>
      <c r="G326" s="16" t="s">
        <v>41</v>
      </c>
      <c r="H326" s="16"/>
      <c r="I326" s="16">
        <v>1100200</v>
      </c>
      <c r="J326" s="16"/>
      <c r="K326" s="16">
        <v>66</v>
      </c>
      <c r="L326" s="16"/>
      <c r="M326" s="16" t="s">
        <v>113</v>
      </c>
      <c r="N326" s="16"/>
      <c r="O326" s="16">
        <v>560000000</v>
      </c>
      <c r="P326" s="16"/>
      <c r="Q326" s="16">
        <v>560000000</v>
      </c>
      <c r="R326" s="16"/>
    </row>
    <row r="327" spans="1:18" ht="12.75">
      <c r="A327" s="15"/>
      <c r="B327" s="15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</row>
    <row r="328" spans="1:34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1:34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ht="12.75">
      <c r="A330" s="14" t="s">
        <v>261</v>
      </c>
    </row>
    <row r="331" spans="1:31" ht="12.75">
      <c r="A331" s="18"/>
      <c r="B331" s="18"/>
      <c r="C331" s="31" t="s">
        <v>105</v>
      </c>
      <c r="E331" s="31" t="s">
        <v>106</v>
      </c>
      <c r="G331" s="31" t="s">
        <v>59</v>
      </c>
      <c r="I331" s="31" t="s">
        <v>107</v>
      </c>
      <c r="K331" s="31" t="s">
        <v>167</v>
      </c>
      <c r="M331" s="31" t="s">
        <v>108</v>
      </c>
      <c r="O331" s="31" t="s">
        <v>109</v>
      </c>
      <c r="Q331" s="31" t="s">
        <v>172</v>
      </c>
      <c r="S331" s="31" t="s">
        <v>168</v>
      </c>
      <c r="U331" s="31" t="s">
        <v>173</v>
      </c>
      <c r="W331" s="31" t="s">
        <v>174</v>
      </c>
      <c r="Y331" s="31" t="s">
        <v>175</v>
      </c>
      <c r="AA331" s="31" t="s">
        <v>176</v>
      </c>
      <c r="AC331" s="31" t="s">
        <v>177</v>
      </c>
      <c r="AE331" s="31" t="s">
        <v>178</v>
      </c>
    </row>
    <row r="332" spans="1:32" ht="12.75">
      <c r="A332" s="18"/>
      <c r="B332" s="18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</row>
    <row r="333" spans="1:32" ht="12.75">
      <c r="A333" s="15"/>
      <c r="B333" s="15"/>
      <c r="C333" s="16">
        <v>35960990</v>
      </c>
      <c r="D333" s="16"/>
      <c r="E333" s="16" t="s">
        <v>139</v>
      </c>
      <c r="F333" s="16"/>
      <c r="G333" s="16" t="s">
        <v>137</v>
      </c>
      <c r="H333" s="16"/>
      <c r="I333" s="16">
        <v>1100200</v>
      </c>
      <c r="J333" s="16"/>
      <c r="K333" s="16">
        <v>66</v>
      </c>
      <c r="L333" s="16"/>
      <c r="M333" s="16" t="s">
        <v>140</v>
      </c>
      <c r="N333" s="16"/>
      <c r="O333" s="16">
        <v>121</v>
      </c>
      <c r="P333" s="16"/>
      <c r="Q333" s="16">
        <v>35</v>
      </c>
      <c r="R333" s="16"/>
      <c r="S333" s="16" t="s">
        <v>140</v>
      </c>
      <c r="T333" s="16"/>
      <c r="U333" s="16">
        <v>65352249</v>
      </c>
      <c r="V333" s="16"/>
      <c r="W333" s="16">
        <v>2655516</v>
      </c>
      <c r="X333" s="16"/>
      <c r="Y333" s="16">
        <v>65352249</v>
      </c>
      <c r="Z333" s="16"/>
      <c r="AA333" s="16">
        <v>0</v>
      </c>
      <c r="AB333" s="16"/>
      <c r="AC333" s="16">
        <v>2655516</v>
      </c>
      <c r="AD333" s="16"/>
      <c r="AE333" s="16">
        <v>0</v>
      </c>
      <c r="AF333" s="16"/>
    </row>
    <row r="334" spans="1:32" ht="12.75">
      <c r="A334" s="15"/>
      <c r="B334" s="15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</row>
    <row r="335" spans="1:32" ht="12.75">
      <c r="A335" s="15"/>
      <c r="B335" s="15"/>
      <c r="C335" s="16">
        <v>47116404</v>
      </c>
      <c r="D335" s="16"/>
      <c r="E335" s="16" t="s">
        <v>127</v>
      </c>
      <c r="F335" s="16"/>
      <c r="G335" s="16" t="s">
        <v>41</v>
      </c>
      <c r="H335" s="16"/>
      <c r="I335" s="16">
        <v>1100200</v>
      </c>
      <c r="J335" s="16"/>
      <c r="K335" s="16">
        <v>66</v>
      </c>
      <c r="L335" s="16"/>
      <c r="M335" s="16" t="s">
        <v>113</v>
      </c>
      <c r="N335" s="16"/>
      <c r="O335" s="16">
        <v>121</v>
      </c>
      <c r="P335" s="16"/>
      <c r="Q335" s="16">
        <v>35</v>
      </c>
      <c r="R335" s="16"/>
      <c r="S335" s="16" t="s">
        <v>140</v>
      </c>
      <c r="T335" s="16"/>
      <c r="U335" s="16">
        <v>30000000</v>
      </c>
      <c r="V335" s="16"/>
      <c r="W335" s="16">
        <v>3000</v>
      </c>
      <c r="X335" s="16"/>
      <c r="Y335" s="16">
        <v>30000000</v>
      </c>
      <c r="Z335" s="16"/>
      <c r="AA335" s="16">
        <v>0</v>
      </c>
      <c r="AB335" s="16"/>
      <c r="AC335" s="16">
        <v>3000</v>
      </c>
      <c r="AD335" s="16"/>
      <c r="AE335" s="16">
        <v>0</v>
      </c>
      <c r="AF335" s="16"/>
    </row>
    <row r="336" spans="1:32" ht="12.75">
      <c r="A336" s="15"/>
      <c r="B336" s="15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</row>
    <row r="337" spans="1:32" ht="12.75">
      <c r="A337" s="15"/>
      <c r="B337" s="15"/>
      <c r="C337" s="16">
        <v>62915240</v>
      </c>
      <c r="D337" s="16"/>
      <c r="E337" s="16" t="s">
        <v>164</v>
      </c>
      <c r="F337" s="16"/>
      <c r="G337" s="16" t="s">
        <v>41</v>
      </c>
      <c r="H337" s="16"/>
      <c r="I337" s="16">
        <v>1100200</v>
      </c>
      <c r="J337" s="16"/>
      <c r="K337" s="16">
        <v>66</v>
      </c>
      <c r="L337" s="16"/>
      <c r="M337" s="16" t="s">
        <v>140</v>
      </c>
      <c r="N337" s="16"/>
      <c r="O337" s="16">
        <v>112</v>
      </c>
      <c r="P337" s="16"/>
      <c r="Q337" s="16">
        <v>35</v>
      </c>
      <c r="R337" s="16"/>
      <c r="S337" s="16" t="s">
        <v>140</v>
      </c>
      <c r="T337" s="16"/>
      <c r="U337" s="16">
        <v>1000000</v>
      </c>
      <c r="V337" s="16"/>
      <c r="W337" s="16">
        <v>1000</v>
      </c>
      <c r="X337" s="16"/>
      <c r="Y337" s="16">
        <v>0</v>
      </c>
      <c r="Z337" s="16"/>
      <c r="AA337" s="16">
        <v>1000000</v>
      </c>
      <c r="AB337" s="16"/>
      <c r="AC337" s="16">
        <v>0</v>
      </c>
      <c r="AD337" s="16"/>
      <c r="AE337" s="16">
        <v>1000</v>
      </c>
      <c r="AF337" s="16"/>
    </row>
    <row r="338" spans="1:32" ht="12.75">
      <c r="A338" s="15"/>
      <c r="B338" s="15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</row>
    <row r="339" spans="1:32" ht="12.75">
      <c r="A339" s="15"/>
      <c r="B339" s="15"/>
      <c r="C339" s="16">
        <v>64946835</v>
      </c>
      <c r="D339" s="16"/>
      <c r="E339" s="16" t="s">
        <v>141</v>
      </c>
      <c r="F339" s="16"/>
      <c r="G339" s="16" t="s">
        <v>41</v>
      </c>
      <c r="H339" s="16"/>
      <c r="I339" s="16">
        <v>1222200</v>
      </c>
      <c r="J339" s="16"/>
      <c r="K339" s="16">
        <v>66</v>
      </c>
      <c r="L339" s="16"/>
      <c r="M339" s="16" t="s">
        <v>113</v>
      </c>
      <c r="N339" s="16"/>
      <c r="O339" s="16">
        <v>205</v>
      </c>
      <c r="P339" s="16"/>
      <c r="Q339" s="16">
        <v>35</v>
      </c>
      <c r="R339" s="16"/>
      <c r="S339" s="16" t="s">
        <v>140</v>
      </c>
      <c r="T339" s="16"/>
      <c r="U339" s="16">
        <v>79340000</v>
      </c>
      <c r="V339" s="16"/>
      <c r="W339" s="16">
        <v>79340000</v>
      </c>
      <c r="X339" s="16"/>
      <c r="Y339" s="16">
        <v>58235560</v>
      </c>
      <c r="Z339" s="16"/>
      <c r="AA339" s="16">
        <v>0</v>
      </c>
      <c r="AB339" s="16"/>
      <c r="AC339" s="16">
        <v>58235560</v>
      </c>
      <c r="AD339" s="16"/>
      <c r="AE339" s="16">
        <v>0</v>
      </c>
      <c r="AF339" s="16"/>
    </row>
    <row r="340" spans="1:32" ht="12.75">
      <c r="A340" s="15"/>
      <c r="B340" s="15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</row>
    <row r="341" spans="1:34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</sheetData>
  <hyperlinks>
    <hyperlink ref="A1" r:id="rId1" display="javascript:showDetWin('/ewi/DoPo?CONTEXT_FO=1&amp;CONTEXT_CS_IID=111916&amp;CONTEXT_DO_IID=935&amp;CONTEXT_STRUKT=A')"/>
    <hyperlink ref="B3" r:id="rId2" display="javascript:showDetWin('/ewi/DcrTra?CONTEXT_FO=1&amp;CONTEXT_CS_IID=111916&amp;CONTEXT_DO_IID=935&amp;CONTEXT_STRUKT=A&amp;CONTEXT_FO=1&amp;CONTEXT_ROW=1&amp;CONTEXT_COL=1&amp;CONTEXT_DTYP=R')"/>
    <hyperlink ref="B5" r:id="rId3" display="javascript:showDetWin('/ewi/DcrTra?CONTEXT_FO=1&amp;CONTEXT_CS_IID=111916&amp;CONTEXT_DO_IID=935&amp;CONTEXT_STRUKT=A&amp;CONTEXT_FO=1&amp;CONTEXT_ROW=2&amp;CONTEXT_COL=1&amp;CONTEXT_DTYP=R')"/>
    <hyperlink ref="B7" r:id="rId4" display="javascript:showDetWin('/ewi/DcrTra?CONTEXT_FO=1&amp;CONTEXT_CS_IID=111916&amp;CONTEXT_DO_IID=935&amp;CONTEXT_STRUKT=A&amp;CONTEXT_FO=1&amp;CONTEXT_ROW=3&amp;CONTEXT_COL=1&amp;CONTEXT_DTYP=R')"/>
    <hyperlink ref="B9" r:id="rId5" display="javascript:showDetWin('/ewi/DcrTra?CONTEXT_FO=1&amp;CONTEXT_CS_IID=111916&amp;CONTEXT_DO_IID=935&amp;CONTEXT_STRUKT=A&amp;CONTEXT_FO=1&amp;CONTEXT_ROW=4&amp;CONTEXT_COL=1&amp;CONTEXT_DTYP=R')"/>
    <hyperlink ref="B11" r:id="rId6" display="javascript:showDetWin('/ewi/DcrTra?CONTEXT_FO=1&amp;CONTEXT_CS_IID=111916&amp;CONTEXT_DO_IID=935&amp;CONTEXT_STRUKT=A&amp;CONTEXT_FO=1&amp;CONTEXT_ROW=5&amp;CONTEXT_COL=1&amp;CONTEXT_DTYP=R')"/>
    <hyperlink ref="B13" r:id="rId7" display="javascript:showDetWin('/ewi/DcrTra?CONTEXT_FO=1&amp;CONTEXT_CS_IID=111916&amp;CONTEXT_DO_IID=935&amp;CONTEXT_STRUKT=A&amp;CONTEXT_FO=1&amp;CONTEXT_ROW=6&amp;CONTEXT_COL=1&amp;CONTEXT_DTYP=R')"/>
    <hyperlink ref="B15" r:id="rId8" display="javascript:showDetWin('/ewi/DcrTra?CONTEXT_FO=1&amp;CONTEXT_CS_IID=111916&amp;CONTEXT_DO_IID=935&amp;CONTEXT_STRUKT=A&amp;CONTEXT_FO=1&amp;CONTEXT_ROW=7&amp;CONTEXT_COL=1&amp;CONTEXT_DTYP=R')"/>
    <hyperlink ref="B17" r:id="rId9" display="javascript:showDetWin('/ewi/DcrTra?CONTEXT_FO=1&amp;CONTEXT_CS_IID=111916&amp;CONTEXT_DO_IID=935&amp;CONTEXT_STRUKT=A&amp;CONTEXT_FO=1&amp;CONTEXT_ROW=8&amp;CONTEXT_COL=1&amp;CONTEXT_DTYP=R')"/>
    <hyperlink ref="B19" r:id="rId10" display="javascript:showDetWin('/ewi/DcrTra?CONTEXT_FO=1&amp;CONTEXT_CS_IID=111916&amp;CONTEXT_DO_IID=935&amp;CONTEXT_STRUKT=A&amp;CONTEXT_FO=1&amp;CONTEXT_ROW=9&amp;CONTEXT_COL=1&amp;CONTEXT_DTYP=R')"/>
    <hyperlink ref="B21" r:id="rId11" display="javascript:showDetWin('/ewi/DcrTra?CONTEXT_FO=1&amp;CONTEXT_CS_IID=111916&amp;CONTEXT_DO_IID=935&amp;CONTEXT_STRUKT=A&amp;CONTEXT_FO=1&amp;CONTEXT_ROW=10&amp;CONTEXT_COL=1&amp;CONTEXT_DTYP=R')"/>
    <hyperlink ref="B23" r:id="rId12" display="javascript:showDetWin('/ewi/DcrTra?CONTEXT_FO=1&amp;CONTEXT_CS_IID=111916&amp;CONTEXT_DO_IID=935&amp;CONTEXT_STRUKT=A&amp;CONTEXT_FO=1&amp;CONTEXT_ROW=11&amp;CONTEXT_COL=1&amp;CONTEXT_DTYP=R')"/>
    <hyperlink ref="B25" r:id="rId13" display="javascript:showDetWin('/ewi/DcrTra?CONTEXT_FO=1&amp;CONTEXT_CS_IID=111916&amp;CONTEXT_DO_IID=935&amp;CONTEXT_STRUKT=A&amp;CONTEXT_FO=1&amp;CONTEXT_ROW=12&amp;CONTEXT_COL=1&amp;CONTEXT_DTYP=R')"/>
    <hyperlink ref="B27" r:id="rId14" display="javascript:showDetWin('/ewi/DcrTra?CONTEXT_FO=1&amp;CONTEXT_CS_IID=111916&amp;CONTEXT_DO_IID=935&amp;CONTEXT_STRUKT=A&amp;CONTEXT_FO=1&amp;CONTEXT_ROW=13&amp;CONTEXT_COL=1&amp;CONTEXT_DTYP=R')"/>
    <hyperlink ref="A31" r:id="rId15" display="javascript:showDetWin('/ewi/DoPo?CONTEXT_FO=1&amp;CONTEXT_CS_IID=117274&amp;CONTEXT_DO_IID=936&amp;CONTEXT_STRUKT=A')"/>
    <hyperlink ref="D32" r:id="rId16" display="javascript:showDetWin('/ewi/DcrTra?CONTEXT_FO=1&amp;CONTEXT_CS_IID=117274&amp;CONTEXT_DO_IID=936&amp;CONTEXT_STRUKT=A&amp;CONTEXT_FO=1&amp;CONTEXT_ROW=1&amp;CONTEXT_COL=1&amp;CONTEXT_DTYP=C')"/>
    <hyperlink ref="F32" r:id="rId17" display="javascript:showDetWin('/ewi/DcrTra?CONTEXT_FO=1&amp;CONTEXT_CS_IID=117274&amp;CONTEXT_DO_IID=936&amp;CONTEXT_STRUKT=A&amp;CONTEXT_FO=1&amp;CONTEXT_ROW=1&amp;CONTEXT_COL=2&amp;CONTEXT_DTYP=C')"/>
    <hyperlink ref="H32" r:id="rId18" display="javascript:showDetWin('/ewi/DcrTra?CONTEXT_FO=1&amp;CONTEXT_CS_IID=117274&amp;CONTEXT_DO_IID=936&amp;CONTEXT_STRUKT=A&amp;CONTEXT_FO=1&amp;CONTEXT_ROW=1&amp;CONTEXT_COL=3&amp;CONTEXT_DTYP=C')"/>
    <hyperlink ref="J32" r:id="rId19" display="javascript:showDetWin('/ewi/DcrTra?CONTEXT_FO=1&amp;CONTEXT_CS_IID=117274&amp;CONTEXT_DO_IID=936&amp;CONTEXT_STRUKT=A&amp;CONTEXT_FO=1&amp;CONTEXT_ROW=1&amp;CONTEXT_COL=4&amp;CONTEXT_DTYP=C')"/>
    <hyperlink ref="L32" r:id="rId20" display="javascript:showDetWin('/ewi/DcrTra?CONTEXT_FO=1&amp;CONTEXT_CS_IID=117274&amp;CONTEXT_DO_IID=936&amp;CONTEXT_STRUKT=A&amp;CONTEXT_FO=1&amp;CONTEXT_ROW=1&amp;CONTEXT_COL=5&amp;CONTEXT_DTYP=C')"/>
    <hyperlink ref="B34" r:id="rId21" display="javascript:showDetWin('/ewi/DcrTra?CONTEXT_FO=1&amp;CONTEXT_CS_IID=117274&amp;CONTEXT_DO_IID=936&amp;CONTEXT_STRUKT=A&amp;CONTEXT_FO=1&amp;CONTEXT_ROW=1&amp;CONTEXT_COL=1&amp;CONTEXT_DTYP=R')"/>
    <hyperlink ref="B36" r:id="rId22" display="javascript:showDetWin('/ewi/DcrTra?CONTEXT_FO=1&amp;CONTEXT_CS_IID=117274&amp;CONTEXT_DO_IID=936&amp;CONTEXT_STRUKT=A&amp;CONTEXT_FO=1&amp;CONTEXT_ROW=2&amp;CONTEXT_COL=1&amp;CONTEXT_DTYP=R')"/>
    <hyperlink ref="B38" r:id="rId23" display="javascript:showDetWin('/ewi/DcrTra?CONTEXT_FO=1&amp;CONTEXT_CS_IID=117274&amp;CONTEXT_DO_IID=936&amp;CONTEXT_STRUKT=A&amp;CONTEXT_FO=1&amp;CONTEXT_ROW=3&amp;CONTEXT_COL=1&amp;CONTEXT_DTYP=R')"/>
    <hyperlink ref="A41" r:id="rId24" display="javascript:showDetWin('/ewi/DoPo?CONTEXT_FO=1&amp;CONTEXT_CS_IID=111937&amp;CONTEXT_DO_IID=937&amp;CONTEXT_STRUKT=A')"/>
    <hyperlink ref="B43" r:id="rId25" display="javascript:showDetWin('/ewi/DcrTra?CONTEXT_FO=1&amp;CONTEXT_CS_IID=111937&amp;CONTEXT_DO_IID=937&amp;CONTEXT_STRUKT=A&amp;CONTEXT_FO=1&amp;CONTEXT_ROW=1&amp;CONTEXT_COL=1&amp;CONTEXT_DTYP=R')"/>
    <hyperlink ref="B45" r:id="rId26" display="javascript:showDetWin('/ewi/DcrTra?CONTEXT_FO=1&amp;CONTEXT_CS_IID=111937&amp;CONTEXT_DO_IID=937&amp;CONTEXT_STRUKT=A&amp;CONTEXT_FO=1&amp;CONTEXT_ROW=2&amp;CONTEXT_COL=1&amp;CONTEXT_DTYP=R')"/>
    <hyperlink ref="B47" r:id="rId27" display="javascript:showDetWin('/ewi/DcrTra?CONTEXT_FO=1&amp;CONTEXT_CS_IID=111937&amp;CONTEXT_DO_IID=937&amp;CONTEXT_STRUKT=A&amp;CONTEXT_FO=1&amp;CONTEXT_ROW=3&amp;CONTEXT_COL=1&amp;CONTEXT_DTYP=R')"/>
    <hyperlink ref="A50" r:id="rId28" display="javascript:showDetWin('/ewi/DoPo?CONTEXT_FO=1&amp;CONTEXT_CS_IID=117290&amp;CONTEXT_DO_IID=938&amp;CONTEXT_STRUKT=A')"/>
    <hyperlink ref="D51" r:id="rId29" display="javascript:showDetWin('/ewi/DcrTra?CONTEXT_FO=1&amp;CONTEXT_CS_IID=117290&amp;CONTEXT_DO_IID=938&amp;CONTEXT_STRUKT=A&amp;CONTEXT_FO=1&amp;CONTEXT_ROW=1&amp;CONTEXT_COL=1&amp;CONTEXT_DTYP=C')"/>
    <hyperlink ref="F51" r:id="rId30" display="javascript:showDetWin('/ewi/DcrTra?CONTEXT_FO=1&amp;CONTEXT_CS_IID=117290&amp;CONTEXT_DO_IID=938&amp;CONTEXT_STRUKT=A&amp;CONTEXT_FO=1&amp;CONTEXT_ROW=1&amp;CONTEXT_COL=2&amp;CONTEXT_DTYP=C')"/>
    <hyperlink ref="J51" r:id="rId31" display="javascript:showDetWin('/ewi/DcrTra?CONTEXT_FO=1&amp;CONTEXT_CS_IID=117290&amp;CONTEXT_DO_IID=938&amp;CONTEXT_STRUKT=A&amp;CONTEXT_FO=1&amp;CONTEXT_ROW=1&amp;CONTEXT_COL=4&amp;CONTEXT_DTYP=C')"/>
    <hyperlink ref="N51" r:id="rId32" display="javascript:showDetWin('/ewi/DcrTra?CONTEXT_FO=1&amp;CONTEXT_CS_IID=117290&amp;CONTEXT_DO_IID=938&amp;CONTEXT_STRUKT=A&amp;CONTEXT_FO=1&amp;CONTEXT_ROW=1&amp;CONTEXT_COL=6&amp;CONTEXT_DTYP=C')"/>
    <hyperlink ref="R51" r:id="rId33" display="javascript:showDetWin('/ewi/DcrTra?CONTEXT_FO=1&amp;CONTEXT_CS_IID=117290&amp;CONTEXT_DO_IID=938&amp;CONTEXT_STRUKT=A&amp;CONTEXT_FO=1&amp;CONTEXT_ROW=1&amp;CONTEXT_COL=8&amp;CONTEXT_DTYP=C')"/>
    <hyperlink ref="D52" r:id="rId34" display="javascript:showDetWin('/ewi/DcrTra?CONTEXT_FO=1&amp;CONTEXT_CS_IID=117290&amp;CONTEXT_DO_IID=938&amp;CONTEXT_STRUKT=A&amp;CONTEXT_FO=1&amp;CONTEXT_ROW=2&amp;CONTEXT_COL=1&amp;CONTEXT_DTYP=C')"/>
    <hyperlink ref="F52" r:id="rId35" display="javascript:showDetWin('/ewi/DcrTra?CONTEXT_FO=1&amp;CONTEXT_CS_IID=117290&amp;CONTEXT_DO_IID=938&amp;CONTEXT_STRUKT=A&amp;CONTEXT_FO=1&amp;CONTEXT_ROW=2&amp;CONTEXT_COL=2&amp;CONTEXT_DTYP=C')"/>
    <hyperlink ref="H52" r:id="rId36" display="javascript:showDetWin('/ewi/DcrTra?CONTEXT_FO=1&amp;CONTEXT_CS_IID=117290&amp;CONTEXT_DO_IID=938&amp;CONTEXT_STRUKT=A&amp;CONTEXT_FO=1&amp;CONTEXT_ROW=2&amp;CONTEXT_COL=3&amp;CONTEXT_DTYP=C')"/>
    <hyperlink ref="J52" r:id="rId37" display="javascript:showDetWin('/ewi/DcrTra?CONTEXT_FO=1&amp;CONTEXT_CS_IID=117290&amp;CONTEXT_DO_IID=938&amp;CONTEXT_STRUKT=A&amp;CONTEXT_FO=1&amp;CONTEXT_ROW=2&amp;CONTEXT_COL=4&amp;CONTEXT_DTYP=C')"/>
    <hyperlink ref="L52" r:id="rId38" display="javascript:showDetWin('/ewi/DcrTra?CONTEXT_FO=1&amp;CONTEXT_CS_IID=117290&amp;CONTEXT_DO_IID=938&amp;CONTEXT_STRUKT=A&amp;CONTEXT_FO=1&amp;CONTEXT_ROW=2&amp;CONTEXT_COL=5&amp;CONTEXT_DTYP=C')"/>
    <hyperlink ref="N52" r:id="rId39" display="javascript:showDetWin('/ewi/DcrTra?CONTEXT_FO=1&amp;CONTEXT_CS_IID=117290&amp;CONTEXT_DO_IID=938&amp;CONTEXT_STRUKT=A&amp;CONTEXT_FO=1&amp;CONTEXT_ROW=2&amp;CONTEXT_COL=6&amp;CONTEXT_DTYP=C')"/>
    <hyperlink ref="P52" r:id="rId40" display="javascript:showDetWin('/ewi/DcrTra?CONTEXT_FO=1&amp;CONTEXT_CS_IID=117290&amp;CONTEXT_DO_IID=938&amp;CONTEXT_STRUKT=A&amp;CONTEXT_FO=1&amp;CONTEXT_ROW=2&amp;CONTEXT_COL=7&amp;CONTEXT_DTYP=C')"/>
    <hyperlink ref="R52" r:id="rId41" display="javascript:showDetWin('/ewi/DcrTra?CONTEXT_FO=1&amp;CONTEXT_CS_IID=117290&amp;CONTEXT_DO_IID=938&amp;CONTEXT_STRUKT=A&amp;CONTEXT_FO=1&amp;CONTEXT_ROW=2&amp;CONTEXT_COL=8&amp;CONTEXT_DTYP=C')"/>
    <hyperlink ref="T52" r:id="rId42" display="javascript:showDetWin('/ewi/DcrTra?CONTEXT_FO=1&amp;CONTEXT_CS_IID=117290&amp;CONTEXT_DO_IID=938&amp;CONTEXT_STRUKT=A&amp;CONTEXT_FO=1&amp;CONTEXT_ROW=2&amp;CONTEXT_COL=9&amp;CONTEXT_DTYP=C')"/>
    <hyperlink ref="B54" r:id="rId43" display="javascript:showDetWin('/ewi/DcrTra?CONTEXT_FO=1&amp;CONTEXT_CS_IID=117290&amp;CONTEXT_DO_IID=938&amp;CONTEXT_STRUKT=A&amp;CONTEXT_FO=1&amp;CONTEXT_ROW=1&amp;CONTEXT_COL=1&amp;CONTEXT_DTYP=R')"/>
    <hyperlink ref="B56" r:id="rId44" display="javascript:showDetWin('/ewi/DcrTra?CONTEXT_FO=1&amp;CONTEXT_CS_IID=117290&amp;CONTEXT_DO_IID=938&amp;CONTEXT_STRUKT=A&amp;CONTEXT_FO=1&amp;CONTEXT_ROW=2&amp;CONTEXT_COL=1&amp;CONTEXT_DTYP=R')"/>
    <hyperlink ref="A59" r:id="rId45" display="javascript:showDetWin('/ewi/DoPo?CONTEXT_FO=1&amp;CONTEXT_CS_IID=117291&amp;CONTEXT_DO_IID=939&amp;CONTEXT_STRUKT=A')"/>
    <hyperlink ref="G60" r:id="rId46" display="javascript:showDetWin('/ewi/DcrTra?CONTEXT_FO=1&amp;CONTEXT_CS_IID=117291&amp;CONTEXT_DO_IID=939&amp;CONTEXT_STRUKT=A&amp;CONTEXT_FO=1&amp;CONTEXT_ROW=1&amp;CONTEXT_COL=1&amp;CONTEXT_DTYP=C')"/>
    <hyperlink ref="I60" r:id="rId47" display="javascript:showDetWin('/ewi/DcrTra?CONTEXT_FO=1&amp;CONTEXT_CS_IID=117291&amp;CONTEXT_DO_IID=939&amp;CONTEXT_STRUKT=A&amp;CONTEXT_FO=1&amp;CONTEXT_ROW=1&amp;CONTEXT_COL=2&amp;CONTEXT_DTYP=C')"/>
    <hyperlink ref="K60" r:id="rId48" display="javascript:showDetWin('/ewi/DcrTra?CONTEXT_FO=1&amp;CONTEXT_CS_IID=117291&amp;CONTEXT_DO_IID=939&amp;CONTEXT_STRUKT=A&amp;CONTEXT_FO=1&amp;CONTEXT_ROW=1&amp;CONTEXT_COL=3&amp;CONTEXT_DTYP=C')"/>
    <hyperlink ref="M60" r:id="rId49" display="javascript:showDetWin('/ewi/DcrTra?CONTEXT_FO=1&amp;CONTEXT_CS_IID=117291&amp;CONTEXT_DO_IID=939&amp;CONTEXT_STRUKT=A&amp;CONTEXT_FO=1&amp;CONTEXT_ROW=1&amp;CONTEXT_COL=4&amp;CONTEXT_DTYP=C')"/>
    <hyperlink ref="O60" r:id="rId50" display="javascript:showDetWin('/ewi/DcrTra?CONTEXT_FO=1&amp;CONTEXT_CS_IID=117291&amp;CONTEXT_DO_IID=939&amp;CONTEXT_STRUKT=A&amp;CONTEXT_FO=1&amp;CONTEXT_ROW=1&amp;CONTEXT_COL=5&amp;CONTEXT_DTYP=C')"/>
    <hyperlink ref="B62" r:id="rId51" display="javascript:showDetWin('/ewi/DcrTra?CONTEXT_FO=1&amp;CONTEXT_CS_IID=117291&amp;CONTEXT_DO_IID=939&amp;CONTEXT_STRUKT=A&amp;CONTEXT_FO=1&amp;CONTEXT_ROW=1&amp;CONTEXT_COL=1&amp;CONTEXT_DTYP=R')"/>
    <hyperlink ref="D62" r:id="rId52" display="javascript:showDetWin('/ewi/DcrTra?CONTEXT_FO=1&amp;CONTEXT_CS_IID=117291&amp;CONTEXT_DO_IID=939&amp;CONTEXT_STRUKT=A&amp;CONTEXT_FO=1&amp;CONTEXT_ROW=1&amp;CONTEXT_COL=2&amp;CONTEXT_DTYP=R')"/>
    <hyperlink ref="B64" r:id="rId53" display="javascript:showDetWin('/ewi/DcrTra?CONTEXT_FO=1&amp;CONTEXT_CS_IID=117291&amp;CONTEXT_DO_IID=939&amp;CONTEXT_STRUKT=A&amp;CONTEXT_FO=1&amp;CONTEXT_ROW=2&amp;CONTEXT_COL=1&amp;CONTEXT_DTYP=R')"/>
    <hyperlink ref="A67" r:id="rId54" display="javascript:showDetWin('/ewi/DoPo?CONTEXT_FO=1&amp;CONTEXT_CS_IID=117489&amp;CONTEXT_DO_IID=6206&amp;CONTEXT_STRUKT=A')"/>
    <hyperlink ref="C68" r:id="rId55" display="javascript:showDetWin('/ewi/DcrTra?CONTEXT_FO=1&amp;CONTEXT_CS_IID=117489&amp;CONTEXT_DO_IID=6206&amp;CONTEXT_STRUKT=A&amp;CONTEXT_FO=1&amp;CONTEXT_ROW=1&amp;CONTEXT_COL=1&amp;CONTEXT_DTYP=D')"/>
    <hyperlink ref="E68" r:id="rId56" display="javascript:showDetWin('/ewi/DcrTra?CONTEXT_FO=1&amp;CONTEXT_CS_IID=117489&amp;CONTEXT_DO_IID=6206&amp;CONTEXT_STRUKT=A&amp;CONTEXT_FO=1&amp;CONTEXT_ROW=1&amp;CONTEXT_COL=2&amp;CONTEXT_DTYP=D')"/>
    <hyperlink ref="G68" r:id="rId57" display="javascript:showDetWin('/ewi/DcrTra?CONTEXT_FO=1&amp;CONTEXT_CS_IID=117489&amp;CONTEXT_DO_IID=6206&amp;CONTEXT_STRUKT=A&amp;CONTEXT_FO=1&amp;CONTEXT_ROW=1&amp;CONTEXT_COL=3&amp;CONTEXT_DTYP=D')"/>
    <hyperlink ref="I68" r:id="rId58" display="javascript:showDetWin('/ewi/DcrTra?CONTEXT_FO=1&amp;CONTEXT_CS_IID=117489&amp;CONTEXT_DO_IID=6206&amp;CONTEXT_STRUKT=A&amp;CONTEXT_FO=1&amp;CONTEXT_ROW=1&amp;CONTEXT_COL=4&amp;CONTEXT_DTYP=D')"/>
    <hyperlink ref="K68" r:id="rId59" display="javascript:showDetWin('/ewi/DcrTra?CONTEXT_FO=1&amp;CONTEXT_CS_IID=117489&amp;CONTEXT_DO_IID=6206&amp;CONTEXT_STRUKT=A&amp;CONTEXT_FO=1&amp;CONTEXT_ROW=1&amp;CONTEXT_COL=5&amp;CONTEXT_DTYP=D')"/>
    <hyperlink ref="M68" r:id="rId60" display="javascript:showDetWin('/ewi/DcrTra?CONTEXT_FO=1&amp;CONTEXT_CS_IID=117489&amp;CONTEXT_DO_IID=6206&amp;CONTEXT_STRUKT=A&amp;CONTEXT_FO=1&amp;CONTEXT_ROW=1&amp;CONTEXT_COL=6&amp;CONTEXT_DTYP=D')"/>
    <hyperlink ref="O68" r:id="rId61" display="javascript:showDetWin('/ewi/DcrTra?CONTEXT_FO=1&amp;CONTEXT_CS_IID=117489&amp;CONTEXT_DO_IID=6206&amp;CONTEXT_STRUKT=A&amp;CONTEXT_FO=1&amp;CONTEXT_ROW=1&amp;CONTEXT_COL=7&amp;CONTEXT_DTYP=D')"/>
    <hyperlink ref="Q68" r:id="rId62" display="javascript:showDetWin('/ewi/DcrTra?CONTEXT_FO=1&amp;CONTEXT_CS_IID=117489&amp;CONTEXT_DO_IID=6206&amp;CONTEXT_STRUKT=A&amp;CONTEXT_FO=1&amp;CONTEXT_ROW=1&amp;CONTEXT_COL=8&amp;CONTEXT_DTYP=C')"/>
    <hyperlink ref="S68" r:id="rId63" display="javascript:showDetWin('/ewi/DcrTra?CONTEXT_FO=1&amp;CONTEXT_CS_IID=117489&amp;CONTEXT_DO_IID=6206&amp;CONTEXT_STRUKT=A&amp;CONTEXT_FO=1&amp;CONTEXT_ROW=1&amp;CONTEXT_COL=9&amp;CONTEXT_DTYP=C')"/>
    <hyperlink ref="U68" r:id="rId64" display="javascript:showDetWin('/ewi/DcrTra?CONTEXT_FO=1&amp;CONTEXT_CS_IID=117489&amp;CONTEXT_DO_IID=6206&amp;CONTEXT_STRUKT=A&amp;CONTEXT_FO=1&amp;CONTEXT_ROW=1&amp;CONTEXT_COL=10&amp;CONTEXT_DTYP=C')"/>
    <hyperlink ref="W68" r:id="rId65" display="javascript:showDetWin('/ewi/DcrTra?CONTEXT_FO=1&amp;CONTEXT_CS_IID=117489&amp;CONTEXT_DO_IID=6206&amp;CONTEXT_STRUKT=A&amp;CONTEXT_FO=1&amp;CONTEXT_ROW=1&amp;CONTEXT_COL=11&amp;CONTEXT_DTYP=C')"/>
    <hyperlink ref="Y68" r:id="rId66" display="javascript:showDetWin('/ewi/DcrTra?CONTEXT_FO=1&amp;CONTEXT_CS_IID=117489&amp;CONTEXT_DO_IID=6206&amp;CONTEXT_STRUKT=A&amp;CONTEXT_FO=1&amp;CONTEXT_ROW=1&amp;CONTEXT_COL=12&amp;CONTEXT_DTYP=C')"/>
    <hyperlink ref="A73" r:id="rId67" display="javascript:showDetWin('/ewi/DoPo?CONTEXT_FO=1&amp;CONTEXT_CS_IID=111940&amp;CONTEXT_DO_IID=940&amp;CONTEXT_STRUKT=A')"/>
    <hyperlink ref="C74" r:id="rId68" display="javascript:showDetWin('/ewi/DcrTra?CONTEXT_FO=1&amp;CONTEXT_CS_IID=111940&amp;CONTEXT_DO_IID=940&amp;CONTEXT_STRUKT=A&amp;CONTEXT_FO=1&amp;CONTEXT_ROW=1&amp;CONTEXT_COL=1&amp;CONTEXT_DTYP=D')"/>
    <hyperlink ref="E74" r:id="rId69" display="javascript:showDetWin('/ewi/DcrTra?CONTEXT_FO=1&amp;CONTEXT_CS_IID=111940&amp;CONTEXT_DO_IID=940&amp;CONTEXT_STRUKT=A&amp;CONTEXT_FO=1&amp;CONTEXT_ROW=1&amp;CONTEXT_COL=2&amp;CONTEXT_DTYP=D')"/>
    <hyperlink ref="G74" r:id="rId70" display="javascript:showDetWin('/ewi/DcrTra?CONTEXT_FO=1&amp;CONTEXT_CS_IID=111940&amp;CONTEXT_DO_IID=940&amp;CONTEXT_STRUKT=A&amp;CONTEXT_FO=1&amp;CONTEXT_ROW=1&amp;CONTEXT_COL=3&amp;CONTEXT_DTYP=D')"/>
    <hyperlink ref="I74" r:id="rId71" display="javascript:showDetWin('/ewi/DcrTra?CONTEXT_FO=1&amp;CONTEXT_CS_IID=111940&amp;CONTEXT_DO_IID=940&amp;CONTEXT_STRUKT=A&amp;CONTEXT_FO=1&amp;CONTEXT_ROW=1&amp;CONTEXT_COL=4&amp;CONTEXT_DTYP=D')"/>
    <hyperlink ref="K74" r:id="rId72" display="javascript:showDetWin('/ewi/DcrTra?CONTEXT_FO=1&amp;CONTEXT_CS_IID=111940&amp;CONTEXT_DO_IID=940&amp;CONTEXT_STRUKT=A&amp;CONTEXT_FO=1&amp;CONTEXT_ROW=1&amp;CONTEXT_COL=5&amp;CONTEXT_DTYP=D')"/>
    <hyperlink ref="M74" r:id="rId73" display="javascript:showDetWin('/ewi/DcrTra?CONTEXT_FO=1&amp;CONTEXT_CS_IID=111940&amp;CONTEXT_DO_IID=940&amp;CONTEXT_STRUKT=A&amp;CONTEXT_FO=1&amp;CONTEXT_ROW=1&amp;CONTEXT_COL=6&amp;CONTEXT_DTYP=D')"/>
    <hyperlink ref="O74" r:id="rId74" display="javascript:showDetWin('/ewi/DcrTra?CONTEXT_FO=1&amp;CONTEXT_CS_IID=111940&amp;CONTEXT_DO_IID=940&amp;CONTEXT_STRUKT=A&amp;CONTEXT_FO=1&amp;CONTEXT_ROW=1&amp;CONTEXT_COL=7&amp;CONTEXT_DTYP=D')"/>
    <hyperlink ref="Q74" r:id="rId75" display="javascript:showDetWin('/ewi/DcrTra?CONTEXT_FO=1&amp;CONTEXT_CS_IID=111940&amp;CONTEXT_DO_IID=940&amp;CONTEXT_STRUKT=A&amp;CONTEXT_FO=1&amp;CONTEXT_ROW=1&amp;CONTEXT_COL=8&amp;CONTEXT_DTYP=D')"/>
    <hyperlink ref="S74" r:id="rId76" display="javascript:showDetWin('/ewi/DcrTra?CONTEXT_FO=1&amp;CONTEXT_CS_IID=111940&amp;CONTEXT_DO_IID=940&amp;CONTEXT_STRUKT=A&amp;CONTEXT_FO=1&amp;CONTEXT_ROW=1&amp;CONTEXT_COL=9&amp;CONTEXT_DTYP=C')"/>
    <hyperlink ref="U74" r:id="rId77" display="javascript:showDetWin('/ewi/DcrTra?CONTEXT_FO=1&amp;CONTEXT_CS_IID=111940&amp;CONTEXT_DO_IID=940&amp;CONTEXT_STRUKT=A&amp;CONTEXT_FO=1&amp;CONTEXT_ROW=1&amp;CONTEXT_COL=10&amp;CONTEXT_DTYP=C')"/>
    <hyperlink ref="A83" r:id="rId78" display="javascript:showDetWin('/ewi/DoPo?CONTEXT_FO=1&amp;CONTEXT_CS_IID=111941&amp;CONTEXT_DO_IID=941&amp;CONTEXT_STRUKT=A')"/>
    <hyperlink ref="C84" r:id="rId79" display="javascript:showDetWin('/ewi/DcrTra?CONTEXT_FO=1&amp;CONTEXT_CS_IID=111941&amp;CONTEXT_DO_IID=941&amp;CONTEXT_STRUKT=A&amp;CONTEXT_FO=1&amp;CONTEXT_ROW=1&amp;CONTEXT_COL=1&amp;CONTEXT_DTYP=D')"/>
    <hyperlink ref="E84" r:id="rId80" display="javascript:showDetWin('/ewi/DcrTra?CONTEXT_FO=1&amp;CONTEXT_CS_IID=111941&amp;CONTEXT_DO_IID=941&amp;CONTEXT_STRUKT=A&amp;CONTEXT_FO=1&amp;CONTEXT_ROW=1&amp;CONTEXT_COL=2&amp;CONTEXT_DTYP=D')"/>
    <hyperlink ref="G84" r:id="rId81" display="javascript:showDetWin('/ewi/DcrTra?CONTEXT_FO=1&amp;CONTEXT_CS_IID=111941&amp;CONTEXT_DO_IID=941&amp;CONTEXT_STRUKT=A&amp;CONTEXT_FO=1&amp;CONTEXT_ROW=1&amp;CONTEXT_COL=3&amp;CONTEXT_DTYP=D')"/>
    <hyperlink ref="I84" r:id="rId82" display="javascript:showDetWin('/ewi/DcrTra?CONTEXT_FO=1&amp;CONTEXT_CS_IID=111941&amp;CONTEXT_DO_IID=941&amp;CONTEXT_STRUKT=A&amp;CONTEXT_FO=1&amp;CONTEXT_ROW=1&amp;CONTEXT_COL=4&amp;CONTEXT_DTYP=D')"/>
    <hyperlink ref="K84" r:id="rId83" display="javascript:showDetWin('/ewi/DcrTra?CONTEXT_FO=1&amp;CONTEXT_CS_IID=111941&amp;CONTEXT_DO_IID=941&amp;CONTEXT_STRUKT=A&amp;CONTEXT_FO=1&amp;CONTEXT_ROW=1&amp;CONTEXT_COL=5&amp;CONTEXT_DTYP=D')"/>
    <hyperlink ref="M84" r:id="rId84" display="javascript:showDetWin('/ewi/DcrTra?CONTEXT_FO=1&amp;CONTEXT_CS_IID=111941&amp;CONTEXT_DO_IID=941&amp;CONTEXT_STRUKT=A&amp;CONTEXT_FO=1&amp;CONTEXT_ROW=1&amp;CONTEXT_COL=6&amp;CONTEXT_DTYP=D')"/>
    <hyperlink ref="O84" r:id="rId85" display="javascript:showDetWin('/ewi/DcrTra?CONTEXT_FO=1&amp;CONTEXT_CS_IID=111941&amp;CONTEXT_DO_IID=941&amp;CONTEXT_STRUKT=A&amp;CONTEXT_FO=1&amp;CONTEXT_ROW=1&amp;CONTEXT_COL=7&amp;CONTEXT_DTYP=D')"/>
    <hyperlink ref="Q84" r:id="rId86" display="javascript:showDetWin('/ewi/DcrTra?CONTEXT_FO=1&amp;CONTEXT_CS_IID=111941&amp;CONTEXT_DO_IID=941&amp;CONTEXT_STRUKT=A&amp;CONTEXT_FO=1&amp;CONTEXT_ROW=1&amp;CONTEXT_COL=8&amp;CONTEXT_DTYP=D')"/>
    <hyperlink ref="S84" r:id="rId87" display="javascript:showDetWin('/ewi/DcrTra?CONTEXT_FO=1&amp;CONTEXT_CS_IID=111941&amp;CONTEXT_DO_IID=941&amp;CONTEXT_STRUKT=A&amp;CONTEXT_FO=1&amp;CONTEXT_ROW=1&amp;CONTEXT_COL=9&amp;CONTEXT_DTYP=C')"/>
    <hyperlink ref="U84" r:id="rId88" display="javascript:showDetWin('/ewi/DcrTra?CONTEXT_FO=1&amp;CONTEXT_CS_IID=111941&amp;CONTEXT_DO_IID=941&amp;CONTEXT_STRUKT=A&amp;CONTEXT_FO=1&amp;CONTEXT_ROW=1&amp;CONTEXT_COL=10&amp;CONTEXT_DTYP=C')"/>
    <hyperlink ref="A93" r:id="rId89" display="javascript:showDetWin('/ewi/DoPo?CONTEXT_FO=1&amp;CONTEXT_CS_IID=117871&amp;CONTEXT_DO_IID=942&amp;CONTEXT_STRUKT=A')"/>
    <hyperlink ref="C94" r:id="rId90" display="javascript:showDetWin('/ewi/DcrTra?CONTEXT_FO=1&amp;CONTEXT_CS_IID=117871&amp;CONTEXT_DO_IID=942&amp;CONTEXT_STRUKT=A&amp;CONTEXT_FO=1&amp;CONTEXT_ROW=1&amp;CONTEXT_COL=1&amp;CONTEXT_DTYP=D')"/>
    <hyperlink ref="E94" r:id="rId91" display="javascript:showDetWin('/ewi/DcrTra?CONTEXT_FO=1&amp;CONTEXT_CS_IID=117871&amp;CONTEXT_DO_IID=942&amp;CONTEXT_STRUKT=A&amp;CONTEXT_FO=1&amp;CONTEXT_ROW=1&amp;CONTEXT_COL=2&amp;CONTEXT_DTYP=D')"/>
    <hyperlink ref="G94" r:id="rId92" display="javascript:showDetWin('/ewi/DcrTra?CONTEXT_FO=1&amp;CONTEXT_CS_IID=117871&amp;CONTEXT_DO_IID=942&amp;CONTEXT_STRUKT=A&amp;CONTEXT_FO=1&amp;CONTEXT_ROW=1&amp;CONTEXT_COL=3&amp;CONTEXT_DTYP=D')"/>
    <hyperlink ref="I94" r:id="rId93" display="javascript:showDetWin('/ewi/DcrTra?CONTEXT_FO=1&amp;CONTEXT_CS_IID=117871&amp;CONTEXT_DO_IID=942&amp;CONTEXT_STRUKT=A&amp;CONTEXT_FO=1&amp;CONTEXT_ROW=1&amp;CONTEXT_COL=4&amp;CONTEXT_DTYP=D')"/>
    <hyperlink ref="K94" r:id="rId94" display="javascript:showDetWin('/ewi/DcrTra?CONTEXT_FO=1&amp;CONTEXT_CS_IID=117871&amp;CONTEXT_DO_IID=942&amp;CONTEXT_STRUKT=A&amp;CONTEXT_FO=1&amp;CONTEXT_ROW=1&amp;CONTEXT_COL=5&amp;CONTEXT_DTYP=D')"/>
    <hyperlink ref="M94" r:id="rId95" display="javascript:showDetWin('/ewi/DcrTra?CONTEXT_FO=1&amp;CONTEXT_CS_IID=117871&amp;CONTEXT_DO_IID=942&amp;CONTEXT_STRUKT=A&amp;CONTEXT_FO=1&amp;CONTEXT_ROW=1&amp;CONTEXT_COL=6&amp;CONTEXT_DTYP=D')"/>
    <hyperlink ref="O94" r:id="rId96" display="javascript:showDetWin('/ewi/DcrTra?CONTEXT_FO=1&amp;CONTEXT_CS_IID=117871&amp;CONTEXT_DO_IID=942&amp;CONTEXT_STRUKT=A&amp;CONTEXT_FO=1&amp;CONTEXT_ROW=1&amp;CONTEXT_COL=7&amp;CONTEXT_DTYP=D')"/>
    <hyperlink ref="Q94" r:id="rId97" display="javascript:showDetWin('/ewi/DcrTra?CONTEXT_FO=1&amp;CONTEXT_CS_IID=117871&amp;CONTEXT_DO_IID=942&amp;CONTEXT_STRUKT=A&amp;CONTEXT_FO=1&amp;CONTEXT_ROW=1&amp;CONTEXT_COL=8&amp;CONTEXT_DTYP=D')"/>
    <hyperlink ref="S94" r:id="rId98" display="javascript:showDetWin('/ewi/DcrTra?CONTEXT_FO=1&amp;CONTEXT_CS_IID=117871&amp;CONTEXT_DO_IID=942&amp;CONTEXT_STRUKT=A&amp;CONTEXT_FO=1&amp;CONTEXT_ROW=1&amp;CONTEXT_COL=9&amp;CONTEXT_DTYP=D')"/>
    <hyperlink ref="U94" r:id="rId99" display="javascript:showDetWin('/ewi/DcrTra?CONTEXT_FO=1&amp;CONTEXT_CS_IID=117871&amp;CONTEXT_DO_IID=942&amp;CONTEXT_STRUKT=A&amp;CONTEXT_FO=1&amp;CONTEXT_ROW=1&amp;CONTEXT_COL=10&amp;CONTEXT_DTYP=D')"/>
    <hyperlink ref="W94" r:id="rId100" display="javascript:showDetWin('/ewi/DcrTra?CONTEXT_FO=1&amp;CONTEXT_CS_IID=117871&amp;CONTEXT_DO_IID=942&amp;CONTEXT_STRUKT=A&amp;CONTEXT_FO=1&amp;CONTEXT_ROW=1&amp;CONTEXT_COL=11&amp;CONTEXT_DTYP=C')"/>
    <hyperlink ref="Y94" r:id="rId101" display="javascript:showDetWin('/ewi/DcrTra?CONTEXT_FO=1&amp;CONTEXT_CS_IID=117871&amp;CONTEXT_DO_IID=942&amp;CONTEXT_STRUKT=A&amp;CONTEXT_FO=1&amp;CONTEXT_ROW=1&amp;CONTEXT_COL=12&amp;CONTEXT_DTYP=C')"/>
    <hyperlink ref="A113" r:id="rId102" display="javascript:showDetWin('/ewi/DoPo?CONTEXT_FO=1&amp;CONTEXT_CS_IID=117625&amp;CONTEXT_DO_IID=943&amp;CONTEXT_STRUKT=A')"/>
    <hyperlink ref="C114" r:id="rId103" display="javascript:showDetWin('/ewi/DcrTra?CONTEXT_FO=1&amp;CONTEXT_CS_IID=117625&amp;CONTEXT_DO_IID=943&amp;CONTEXT_STRUKT=A&amp;CONTEXT_FO=1&amp;CONTEXT_ROW=1&amp;CONTEXT_COL=1&amp;CONTEXT_DTYP=D')"/>
    <hyperlink ref="E114" r:id="rId104" display="javascript:showDetWin('/ewi/DcrTra?CONTEXT_FO=1&amp;CONTEXT_CS_IID=117625&amp;CONTEXT_DO_IID=943&amp;CONTEXT_STRUKT=A&amp;CONTEXT_FO=1&amp;CONTEXT_ROW=1&amp;CONTEXT_COL=2&amp;CONTEXT_DTYP=D')"/>
    <hyperlink ref="G114" r:id="rId105" display="javascript:showDetWin('/ewi/DcrTra?CONTEXT_FO=1&amp;CONTEXT_CS_IID=117625&amp;CONTEXT_DO_IID=943&amp;CONTEXT_STRUKT=A&amp;CONTEXT_FO=1&amp;CONTEXT_ROW=1&amp;CONTEXT_COL=3&amp;CONTEXT_DTYP=D')"/>
    <hyperlink ref="I114" r:id="rId106" display="javascript:showDetWin('/ewi/DcrTra?CONTEXT_FO=1&amp;CONTEXT_CS_IID=117625&amp;CONTEXT_DO_IID=943&amp;CONTEXT_STRUKT=A&amp;CONTEXT_FO=1&amp;CONTEXT_ROW=1&amp;CONTEXT_COL=4&amp;CONTEXT_DTYP=D')"/>
    <hyperlink ref="K114" r:id="rId107" display="javascript:showDetWin('/ewi/DcrTra?CONTEXT_FO=1&amp;CONTEXT_CS_IID=117625&amp;CONTEXT_DO_IID=943&amp;CONTEXT_STRUKT=A&amp;CONTEXT_FO=1&amp;CONTEXT_ROW=1&amp;CONTEXT_COL=5&amp;CONTEXT_DTYP=D')"/>
    <hyperlink ref="M114" r:id="rId108" display="javascript:showDetWin('/ewi/DcrTra?CONTEXT_FO=1&amp;CONTEXT_CS_IID=117625&amp;CONTEXT_DO_IID=943&amp;CONTEXT_STRUKT=A&amp;CONTEXT_FO=1&amp;CONTEXT_ROW=1&amp;CONTEXT_COL=6&amp;CONTEXT_DTYP=D')"/>
    <hyperlink ref="O114" r:id="rId109" display="javascript:showDetWin('/ewi/DcrTra?CONTEXT_FO=1&amp;CONTEXT_CS_IID=117625&amp;CONTEXT_DO_IID=943&amp;CONTEXT_STRUKT=A&amp;CONTEXT_FO=1&amp;CONTEXT_ROW=1&amp;CONTEXT_COL=7&amp;CONTEXT_DTYP=D')"/>
    <hyperlink ref="Q114" r:id="rId110" display="javascript:showDetWin('/ewi/DcrTra?CONTEXT_FO=1&amp;CONTEXT_CS_IID=117625&amp;CONTEXT_DO_IID=943&amp;CONTEXT_STRUKT=A&amp;CONTEXT_FO=1&amp;CONTEXT_ROW=1&amp;CONTEXT_COL=8&amp;CONTEXT_DTYP=D')"/>
    <hyperlink ref="S114" r:id="rId111" display="javascript:showDetWin('/ewi/DcrTra?CONTEXT_FO=1&amp;CONTEXT_CS_IID=117625&amp;CONTEXT_DO_IID=943&amp;CONTEXT_STRUKT=A&amp;CONTEXT_FO=1&amp;CONTEXT_ROW=1&amp;CONTEXT_COL=9&amp;CONTEXT_DTYP=D')"/>
    <hyperlink ref="U114" r:id="rId112" display="javascript:showDetWin('/ewi/DcrTra?CONTEXT_FO=1&amp;CONTEXT_CS_IID=117625&amp;CONTEXT_DO_IID=943&amp;CONTEXT_STRUKT=A&amp;CONTEXT_FO=1&amp;CONTEXT_ROW=1&amp;CONTEXT_COL=10&amp;CONTEXT_DTYP=C')"/>
    <hyperlink ref="A119" r:id="rId113" display="javascript:showDetWin('/ewi/DoPo?CONTEXT_FO=1&amp;CONTEXT_CS_IID=117292&amp;CONTEXT_DO_IID=944&amp;CONTEXT_STRUKT=A')"/>
    <hyperlink ref="C120" r:id="rId114" display="javascript:showDetWin('/ewi/DcrTra?CONTEXT_FO=1&amp;CONTEXT_CS_IID=117292&amp;CONTEXT_DO_IID=944&amp;CONTEXT_STRUKT=A&amp;CONTEXT_FO=1&amp;CONTEXT_ROW=1&amp;CONTEXT_COL=1&amp;CONTEXT_DTYP=D')"/>
    <hyperlink ref="E120" r:id="rId115" display="javascript:showDetWin('/ewi/DcrTra?CONTEXT_FO=1&amp;CONTEXT_CS_IID=117292&amp;CONTEXT_DO_IID=944&amp;CONTEXT_STRUKT=A&amp;CONTEXT_FO=1&amp;CONTEXT_ROW=1&amp;CONTEXT_COL=2&amp;CONTEXT_DTYP=D')"/>
    <hyperlink ref="G120" r:id="rId116" display="javascript:showDetWin('/ewi/DcrTra?CONTEXT_FO=1&amp;CONTEXT_CS_IID=117292&amp;CONTEXT_DO_IID=944&amp;CONTEXT_STRUKT=A&amp;CONTEXT_FO=1&amp;CONTEXT_ROW=1&amp;CONTEXT_COL=3&amp;CONTEXT_DTYP=D')"/>
    <hyperlink ref="I120" r:id="rId117" display="javascript:showDetWin('/ewi/DcrTra?CONTEXT_FO=1&amp;CONTEXT_CS_IID=117292&amp;CONTEXT_DO_IID=944&amp;CONTEXT_STRUKT=A&amp;CONTEXT_FO=1&amp;CONTEXT_ROW=1&amp;CONTEXT_COL=4&amp;CONTEXT_DTYP=D')"/>
    <hyperlink ref="K120" r:id="rId118" display="javascript:showDetWin('/ewi/DcrTra?CONTEXT_FO=1&amp;CONTEXT_CS_IID=117292&amp;CONTEXT_DO_IID=944&amp;CONTEXT_STRUKT=A&amp;CONTEXT_FO=1&amp;CONTEXT_ROW=1&amp;CONTEXT_COL=5&amp;CONTEXT_DTYP=D')"/>
    <hyperlink ref="M120" r:id="rId119" display="javascript:showDetWin('/ewi/DcrTra?CONTEXT_FO=1&amp;CONTEXT_CS_IID=117292&amp;CONTEXT_DO_IID=944&amp;CONTEXT_STRUKT=A&amp;CONTEXT_FO=1&amp;CONTEXT_ROW=1&amp;CONTEXT_COL=6&amp;CONTEXT_DTYP=D')"/>
    <hyperlink ref="O120" r:id="rId120" display="javascript:showDetWin('/ewi/DcrTra?CONTEXT_FO=1&amp;CONTEXT_CS_IID=117292&amp;CONTEXT_DO_IID=944&amp;CONTEXT_STRUKT=A&amp;CONTEXT_FO=1&amp;CONTEXT_ROW=1&amp;CONTEXT_COL=7&amp;CONTEXT_DTYP=D')"/>
    <hyperlink ref="Q120" r:id="rId121" display="javascript:showDetWin('/ewi/DcrTra?CONTEXT_FO=1&amp;CONTEXT_CS_IID=117292&amp;CONTEXT_DO_IID=944&amp;CONTEXT_STRUKT=A&amp;CONTEXT_FO=1&amp;CONTEXT_ROW=1&amp;CONTEXT_COL=8&amp;CONTEXT_DTYP=D')"/>
    <hyperlink ref="S120" r:id="rId122" display="javascript:showDetWin('/ewi/DcrTra?CONTEXT_FO=1&amp;CONTEXT_CS_IID=117292&amp;CONTEXT_DO_IID=944&amp;CONTEXT_STRUKT=A&amp;CONTEXT_FO=1&amp;CONTEXT_ROW=1&amp;CONTEXT_COL=9&amp;CONTEXT_DTYP=D')"/>
    <hyperlink ref="U120" r:id="rId123" display="javascript:showDetWin('/ewi/DcrTra?CONTEXT_FO=1&amp;CONTEXT_CS_IID=117292&amp;CONTEXT_DO_IID=944&amp;CONTEXT_STRUKT=A&amp;CONTEXT_FO=1&amp;CONTEXT_ROW=1&amp;CONTEXT_COL=10&amp;CONTEXT_DTYP=D')"/>
    <hyperlink ref="W120" r:id="rId124" display="javascript:showDetWin('/ewi/DcrTra?CONTEXT_FO=1&amp;CONTEXT_CS_IID=117292&amp;CONTEXT_DO_IID=944&amp;CONTEXT_STRUKT=A&amp;CONTEXT_FO=1&amp;CONTEXT_ROW=1&amp;CONTEXT_COL=11&amp;CONTEXT_DTYP=D')"/>
    <hyperlink ref="Y120" r:id="rId125" display="javascript:showDetWin('/ewi/DcrTra?CONTEXT_FO=1&amp;CONTEXT_CS_IID=117292&amp;CONTEXT_DO_IID=944&amp;CONTEXT_STRUKT=A&amp;CONTEXT_FO=1&amp;CONTEXT_ROW=1&amp;CONTEXT_COL=12&amp;CONTEXT_DTYP=D')"/>
    <hyperlink ref="AA120" r:id="rId126" display="javascript:showDetWin('/ewi/DcrTra?CONTEXT_FO=1&amp;CONTEXT_CS_IID=117292&amp;CONTEXT_DO_IID=944&amp;CONTEXT_STRUKT=A&amp;CONTEXT_FO=1&amp;CONTEXT_ROW=1&amp;CONTEXT_COL=13&amp;CONTEXT_DTYP=C')"/>
    <hyperlink ref="AC120" r:id="rId127" display="javascript:showDetWin('/ewi/DcrTra?CONTEXT_FO=1&amp;CONTEXT_CS_IID=117292&amp;CONTEXT_DO_IID=944&amp;CONTEXT_STRUKT=A&amp;CONTEXT_FO=1&amp;CONTEXT_ROW=1&amp;CONTEXT_COL=14&amp;CONTEXT_DTYP=C')"/>
    <hyperlink ref="A321" r:id="rId128" display="javascript:showDetWin('/ewi/DoPo?CONTEXT_FO=1&amp;CONTEXT_CS_IID=117490&amp;CONTEXT_DO_IID=6208&amp;CONTEXT_STRUKT=A')"/>
    <hyperlink ref="C322" r:id="rId129" display="javascript:showDetWin('/ewi/DcrTra?CONTEXT_FO=1&amp;CONTEXT_CS_IID=117490&amp;CONTEXT_DO_IID=6208&amp;CONTEXT_STRUKT=A&amp;CONTEXT_FO=1&amp;CONTEXT_ROW=2&amp;CONTEXT_COL=1&amp;CONTEXT_DTYP=D')"/>
    <hyperlink ref="E322" r:id="rId130" display="javascript:showDetWin('/ewi/DcrTra?CONTEXT_FO=1&amp;CONTEXT_CS_IID=117490&amp;CONTEXT_DO_IID=6208&amp;CONTEXT_STRUKT=A&amp;CONTEXT_FO=1&amp;CONTEXT_ROW=2&amp;CONTEXT_COL=2&amp;CONTEXT_DTYP=D')"/>
    <hyperlink ref="G322" r:id="rId131" display="javascript:showDetWin('/ewi/DcrTra?CONTEXT_FO=1&amp;CONTEXT_CS_IID=117490&amp;CONTEXT_DO_IID=6208&amp;CONTEXT_STRUKT=A&amp;CONTEXT_FO=1&amp;CONTEXT_ROW=2&amp;CONTEXT_COL=3&amp;CONTEXT_DTYP=D')"/>
    <hyperlink ref="I322" r:id="rId132" display="javascript:showDetWin('/ewi/DcrTra?CONTEXT_FO=1&amp;CONTEXT_CS_IID=117490&amp;CONTEXT_DO_IID=6208&amp;CONTEXT_STRUKT=A&amp;CONTEXT_FO=1&amp;CONTEXT_ROW=2&amp;CONTEXT_COL=4&amp;CONTEXT_DTYP=D')"/>
    <hyperlink ref="K322" r:id="rId133" display="javascript:showDetWin('/ewi/DcrTra?CONTEXT_FO=1&amp;CONTEXT_CS_IID=117490&amp;CONTEXT_DO_IID=6208&amp;CONTEXT_STRUKT=A&amp;CONTEXT_FO=1&amp;CONTEXT_ROW=2&amp;CONTEXT_COL=5&amp;CONTEXT_DTYP=D')"/>
    <hyperlink ref="M322" r:id="rId134" display="javascript:showDetWin('/ewi/DcrTra?CONTEXT_FO=1&amp;CONTEXT_CS_IID=117490&amp;CONTEXT_DO_IID=6208&amp;CONTEXT_STRUKT=A&amp;CONTEXT_FO=1&amp;CONTEXT_ROW=2&amp;CONTEXT_COL=6&amp;CONTEXT_DTYP=D')"/>
    <hyperlink ref="O322" r:id="rId135" display="javascript:showDetWin('/ewi/DcrTra?CONTEXT_FO=1&amp;CONTEXT_CS_IID=117490&amp;CONTEXT_DO_IID=6208&amp;CONTEXT_STRUKT=A&amp;CONTEXT_FO=1&amp;CONTEXT_ROW=1&amp;CONTEXT_COL=7&amp;CONTEXT_DTYP=C')"/>
    <hyperlink ref="Q322" r:id="rId136" display="javascript:showDetWin('/ewi/DcrTra?CONTEXT_FO=1&amp;CONTEXT_CS_IID=117490&amp;CONTEXT_DO_IID=6208&amp;CONTEXT_STRUKT=A&amp;CONTEXT_FO=1&amp;CONTEXT_ROW=1&amp;CONTEXT_COL=8&amp;CONTEXT_DTYP=C')"/>
    <hyperlink ref="A330" r:id="rId137" display="javascript:showDetWin('/ewi/DoPo?CONTEXT_FO=1&amp;CONTEXT_CS_IID=120951&amp;CONTEXT_DO_IID=950&amp;CONTEXT_STRUKT=A')"/>
    <hyperlink ref="C331" r:id="rId138" display="javascript:showDetWin('/ewi/DcrTra?CONTEXT_FO=1&amp;CONTEXT_CS_IID=120951&amp;CONTEXT_DO_IID=950&amp;CONTEXT_STRUKT=A&amp;CONTEXT_FO=1&amp;CONTEXT_ROW=1&amp;CONTEXT_COL=1&amp;CONTEXT_DTYP=D')"/>
    <hyperlink ref="E331" r:id="rId139" display="javascript:showDetWin('/ewi/DcrTra?CONTEXT_FO=1&amp;CONTEXT_CS_IID=120951&amp;CONTEXT_DO_IID=950&amp;CONTEXT_STRUKT=A&amp;CONTEXT_FO=1&amp;CONTEXT_ROW=1&amp;CONTEXT_COL=2&amp;CONTEXT_DTYP=D')"/>
    <hyperlink ref="G331" r:id="rId140" display="javascript:showDetWin('/ewi/DcrTra?CONTEXT_FO=1&amp;CONTEXT_CS_IID=120951&amp;CONTEXT_DO_IID=950&amp;CONTEXT_STRUKT=A&amp;CONTEXT_FO=1&amp;CONTEXT_ROW=1&amp;CONTEXT_COL=3&amp;CONTEXT_DTYP=D')"/>
    <hyperlink ref="I331" r:id="rId141" display="javascript:showDetWin('/ewi/DcrTra?CONTEXT_FO=1&amp;CONTEXT_CS_IID=120951&amp;CONTEXT_DO_IID=950&amp;CONTEXT_STRUKT=A&amp;CONTEXT_FO=1&amp;CONTEXT_ROW=1&amp;CONTEXT_COL=4&amp;CONTEXT_DTYP=D')"/>
    <hyperlink ref="K331" r:id="rId142" display="javascript:showDetWin('/ewi/DcrTra?CONTEXT_FO=1&amp;CONTEXT_CS_IID=120951&amp;CONTEXT_DO_IID=950&amp;CONTEXT_STRUKT=A&amp;CONTEXT_FO=1&amp;CONTEXT_ROW=1&amp;CONTEXT_COL=5&amp;CONTEXT_DTYP=D')"/>
    <hyperlink ref="M331" r:id="rId143" display="javascript:showDetWin('/ewi/DcrTra?CONTEXT_FO=1&amp;CONTEXT_CS_IID=120951&amp;CONTEXT_DO_IID=950&amp;CONTEXT_STRUKT=A&amp;CONTEXT_FO=1&amp;CONTEXT_ROW=1&amp;CONTEXT_COL=6&amp;CONTEXT_DTYP=D')"/>
    <hyperlink ref="O331" r:id="rId144" display="javascript:showDetWin('/ewi/DcrTra?CONTEXT_FO=1&amp;CONTEXT_CS_IID=120951&amp;CONTEXT_DO_IID=950&amp;CONTEXT_STRUKT=A&amp;CONTEXT_FO=1&amp;CONTEXT_ROW=1&amp;CONTEXT_COL=7&amp;CONTEXT_DTYP=D')"/>
    <hyperlink ref="Q331" r:id="rId145" display="javascript:showDetWin('/ewi/DcrTra?CONTEXT_FO=1&amp;CONTEXT_CS_IID=120951&amp;CONTEXT_DO_IID=950&amp;CONTEXT_STRUKT=A&amp;CONTEXT_FO=1&amp;CONTEXT_ROW=1&amp;CONTEXT_COL=8&amp;CONTEXT_DTYP=D')"/>
    <hyperlink ref="S331" r:id="rId146" display="javascript:showDetWin('/ewi/DcrTra?CONTEXT_FO=1&amp;CONTEXT_CS_IID=120951&amp;CONTEXT_DO_IID=950&amp;CONTEXT_STRUKT=A&amp;CONTEXT_FO=1&amp;CONTEXT_ROW=1&amp;CONTEXT_COL=9&amp;CONTEXT_DTYP=D')"/>
    <hyperlink ref="U331" r:id="rId147" display="javascript:showDetWin('/ewi/DcrTra?CONTEXT_FO=1&amp;CONTEXT_CS_IID=120951&amp;CONTEXT_DO_IID=950&amp;CONTEXT_STRUKT=A&amp;CONTEXT_FO=1&amp;CONTEXT_ROW=1&amp;CONTEXT_COL=10&amp;CONTEXT_DTYP=C')"/>
    <hyperlink ref="W331" r:id="rId148" display="javascript:showDetWin('/ewi/DcrTra?CONTEXT_FO=1&amp;CONTEXT_CS_IID=120951&amp;CONTEXT_DO_IID=950&amp;CONTEXT_STRUKT=A&amp;CONTEXT_FO=1&amp;CONTEXT_ROW=1&amp;CONTEXT_COL=11&amp;CONTEXT_DTYP=C')"/>
    <hyperlink ref="Y331" r:id="rId149" display="javascript:showDetWin('/ewi/DcrTra?CONTEXT_FO=1&amp;CONTEXT_CS_IID=120951&amp;CONTEXT_DO_IID=950&amp;CONTEXT_STRUKT=A&amp;CONTEXT_FO=1&amp;CONTEXT_ROW=1&amp;CONTEXT_COL=12&amp;CONTEXT_DTYP=C')"/>
    <hyperlink ref="AA331" r:id="rId150" display="javascript:showDetWin('/ewi/DcrTra?CONTEXT_FO=1&amp;CONTEXT_CS_IID=120951&amp;CONTEXT_DO_IID=950&amp;CONTEXT_STRUKT=A&amp;CONTEXT_FO=1&amp;CONTEXT_ROW=1&amp;CONTEXT_COL=13&amp;CONTEXT_DTYP=C')"/>
    <hyperlink ref="AC331" r:id="rId151" display="javascript:showDetWin('/ewi/DcrTra?CONTEXT_FO=1&amp;CONTEXT_CS_IID=120951&amp;CONTEXT_DO_IID=950&amp;CONTEXT_STRUKT=A&amp;CONTEXT_FO=1&amp;CONTEXT_ROW=1&amp;CONTEXT_COL=14&amp;CONTEXT_DTYP=C')"/>
    <hyperlink ref="AE331" r:id="rId152" display="javascript:showDetWin('/ewi/DcrTra?CONTEXT_FO=1&amp;CONTEXT_CS_IID=120951&amp;CONTEXT_DO_IID=950&amp;CONTEXT_STRUKT=A&amp;CONTEXT_FO=1&amp;CONTEXT_ROW=1&amp;CONTEXT_COL=15&amp;CONTEXT_DTYP=C')"/>
  </hyperlinks>
  <printOptions/>
  <pageMargins left="0.75" right="0.75" top="1" bottom="1" header="0.4921259845" footer="0.4921259845"/>
  <pageSetup horizontalDpi="600" verticalDpi="600" orientation="portrait" paperSize="9" r:id="rId154"/>
  <drawing r:id="rId15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workbookViewId="0" topLeftCell="A1">
      <selection activeCell="G14" sqref="G14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5" customFormat="1" ht="12.75">
      <c r="A1" s="3" t="s">
        <v>772</v>
      </c>
      <c r="B1" s="4"/>
      <c r="C1" s="4"/>
      <c r="D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29" ht="12.75">
      <c r="A2" s="1"/>
      <c r="B2" s="1"/>
      <c r="C2" s="8" t="s">
        <v>742</v>
      </c>
      <c r="D2" s="8" t="s">
        <v>743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ht="12.75">
      <c r="A3" s="1"/>
      <c r="B3" s="1"/>
      <c r="C3" s="2" t="s">
        <v>21</v>
      </c>
      <c r="D3" s="2" t="s">
        <v>433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>
      <c r="A4" s="8" t="s">
        <v>744</v>
      </c>
      <c r="B4" s="2" t="s">
        <v>266</v>
      </c>
      <c r="C4" s="11">
        <f>SUM(C5,C12,C18,C24,C29,C30)</f>
        <v>7042</v>
      </c>
      <c r="D4" s="11">
        <f>SUM(D5,D12,D18,D24,D29,D30)</f>
        <v>453199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>
      <c r="A5" s="8" t="s">
        <v>745</v>
      </c>
      <c r="B5" s="2" t="s">
        <v>268</v>
      </c>
      <c r="C5" s="11">
        <f>SUM(C6:C11)</f>
        <v>0</v>
      </c>
      <c r="D5" s="11">
        <f>SUM(D6:D11)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>
      <c r="A6" s="8" t="s">
        <v>746</v>
      </c>
      <c r="B6" s="2" t="s">
        <v>270</v>
      </c>
      <c r="C6" s="12">
        <v>0</v>
      </c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8" t="s">
        <v>747</v>
      </c>
      <c r="B7" s="2" t="s">
        <v>272</v>
      </c>
      <c r="C7" s="12">
        <v>0</v>
      </c>
      <c r="D7" s="1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>
      <c r="A8" s="8" t="s">
        <v>748</v>
      </c>
      <c r="B8" s="2" t="s">
        <v>274</v>
      </c>
      <c r="C8" s="12">
        <v>0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>
      <c r="A9" s="8" t="s">
        <v>749</v>
      </c>
      <c r="B9" s="2" t="s">
        <v>276</v>
      </c>
      <c r="C9" s="12">
        <v>0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>
      <c r="A10" s="8" t="s">
        <v>750</v>
      </c>
      <c r="B10" s="2" t="s">
        <v>278</v>
      </c>
      <c r="C10" s="12">
        <v>0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>
      <c r="A11" s="8" t="s">
        <v>751</v>
      </c>
      <c r="B11" s="2" t="s">
        <v>280</v>
      </c>
      <c r="C11" s="12">
        <v>0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>
      <c r="A12" s="8" t="s">
        <v>752</v>
      </c>
      <c r="B12" s="2" t="s">
        <v>282</v>
      </c>
      <c r="C12" s="11">
        <f>SUM(C13:C17)</f>
        <v>0</v>
      </c>
      <c r="D12" s="11">
        <f>SUM(D13:D17)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>
      <c r="A13" s="8" t="s">
        <v>753</v>
      </c>
      <c r="B13" s="2" t="s">
        <v>284</v>
      </c>
      <c r="C13" s="12">
        <v>0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>
      <c r="A14" s="8" t="s">
        <v>754</v>
      </c>
      <c r="B14" s="2" t="s">
        <v>286</v>
      </c>
      <c r="C14" s="12">
        <v>0</v>
      </c>
      <c r="D14" s="1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>
      <c r="A15" s="8" t="s">
        <v>755</v>
      </c>
      <c r="B15" s="2" t="s">
        <v>288</v>
      </c>
      <c r="C15" s="12">
        <v>0</v>
      </c>
      <c r="D15" s="1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2.75">
      <c r="A16" s="8" t="s">
        <v>756</v>
      </c>
      <c r="B16" s="2" t="s">
        <v>290</v>
      </c>
      <c r="C16" s="12">
        <v>0</v>
      </c>
      <c r="D16" s="1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.75">
      <c r="A17" s="8" t="s">
        <v>757</v>
      </c>
      <c r="B17" s="2" t="s">
        <v>292</v>
      </c>
      <c r="C17" s="12">
        <v>0</v>
      </c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>
      <c r="A18" s="8" t="s">
        <v>758</v>
      </c>
      <c r="B18" s="2" t="s">
        <v>294</v>
      </c>
      <c r="C18" s="11">
        <f>SUM(C19:C23)</f>
        <v>7042</v>
      </c>
      <c r="D18" s="11">
        <f>SUM(D19:D23)</f>
        <v>453199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.75">
      <c r="A19" s="8" t="s">
        <v>759</v>
      </c>
      <c r="B19" s="2" t="s">
        <v>296</v>
      </c>
      <c r="C19" s="12">
        <v>0</v>
      </c>
      <c r="D19" s="1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8" t="s">
        <v>760</v>
      </c>
      <c r="B20" s="2" t="s">
        <v>298</v>
      </c>
      <c r="C20" s="12">
        <v>0</v>
      </c>
      <c r="D20" s="1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>
      <c r="A21" s="8" t="s">
        <v>761</v>
      </c>
      <c r="B21" s="2" t="s">
        <v>300</v>
      </c>
      <c r="C21" s="12">
        <v>7042</v>
      </c>
      <c r="D21" s="12">
        <v>453199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>
      <c r="A22" s="8" t="s">
        <v>762</v>
      </c>
      <c r="B22" s="2" t="s">
        <v>302</v>
      </c>
      <c r="C22" s="12">
        <v>0</v>
      </c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.75">
      <c r="A23" s="8" t="s">
        <v>763</v>
      </c>
      <c r="B23" s="2" t="s">
        <v>304</v>
      </c>
      <c r="C23" s="12">
        <v>0</v>
      </c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>
      <c r="A24" s="8" t="s">
        <v>764</v>
      </c>
      <c r="B24" s="2" t="s">
        <v>306</v>
      </c>
      <c r="C24" s="11">
        <f>SUM(C25:C28)</f>
        <v>0</v>
      </c>
      <c r="D24" s="11">
        <f>SUM(D25:D28)</f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>
      <c r="A25" s="8" t="s">
        <v>765</v>
      </c>
      <c r="B25" s="2" t="s">
        <v>308</v>
      </c>
      <c r="C25" s="12">
        <v>0</v>
      </c>
      <c r="D25" s="1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>
      <c r="A26" s="8" t="s">
        <v>766</v>
      </c>
      <c r="B26" s="2" t="s">
        <v>310</v>
      </c>
      <c r="C26" s="12">
        <v>0</v>
      </c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>
      <c r="A27" s="8" t="s">
        <v>767</v>
      </c>
      <c r="B27" s="2" t="s">
        <v>312</v>
      </c>
      <c r="C27" s="12">
        <v>0</v>
      </c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>
      <c r="A28" s="8" t="s">
        <v>768</v>
      </c>
      <c r="B28" s="2" t="s">
        <v>314</v>
      </c>
      <c r="C28" s="12">
        <v>0</v>
      </c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2.75">
      <c r="A29" s="8" t="s">
        <v>769</v>
      </c>
      <c r="B29" s="2" t="s">
        <v>316</v>
      </c>
      <c r="C29" s="12">
        <v>0</v>
      </c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>
      <c r="A30" s="8" t="s">
        <v>770</v>
      </c>
      <c r="B30" s="2" t="s">
        <v>318</v>
      </c>
      <c r="C30" s="12">
        <v>0</v>
      </c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25" sqref="F25"/>
    </sheetView>
  </sheetViews>
  <sheetFormatPr defaultColWidth="9.140625" defaultRowHeight="12.75"/>
  <cols>
    <col min="1" max="1" width="53.7109375" style="0" customWidth="1"/>
    <col min="2" max="2" width="31.28125" style="0" customWidth="1"/>
  </cols>
  <sheetData>
    <row r="1" spans="1:2" ht="12.75">
      <c r="A1" s="25" t="s">
        <v>215</v>
      </c>
      <c r="B1" s="26"/>
    </row>
    <row r="2" spans="1:2" ht="12.75">
      <c r="A2" s="25"/>
      <c r="B2" s="26"/>
    </row>
    <row r="3" spans="1:2" ht="12.75">
      <c r="A3" s="33"/>
      <c r="B3" s="27">
        <v>40451</v>
      </c>
    </row>
    <row r="4" spans="1:2" ht="12.75">
      <c r="A4" s="33" t="s">
        <v>212</v>
      </c>
      <c r="B4" s="34">
        <v>0.2076</v>
      </c>
    </row>
    <row r="5" spans="1:2" ht="12.75">
      <c r="A5" s="33" t="s">
        <v>216</v>
      </c>
      <c r="B5" s="34">
        <v>0.0367</v>
      </c>
    </row>
    <row r="6" spans="1:2" ht="12.75">
      <c r="A6" s="33" t="s">
        <v>217</v>
      </c>
      <c r="B6" s="34">
        <v>0.2033</v>
      </c>
    </row>
    <row r="7" spans="1:2" ht="12.75">
      <c r="A7" s="33" t="s">
        <v>218</v>
      </c>
      <c r="B7" s="35">
        <v>191521</v>
      </c>
    </row>
    <row r="8" spans="1:2" ht="12.75">
      <c r="A8" s="33" t="s">
        <v>219</v>
      </c>
      <c r="B8" s="35">
        <v>2824</v>
      </c>
    </row>
    <row r="9" spans="1:2" ht="12.75">
      <c r="A9" s="33" t="s">
        <v>220</v>
      </c>
      <c r="B9" s="35">
        <v>2945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64">
      <selection activeCell="E81" sqref="E81"/>
    </sheetView>
  </sheetViews>
  <sheetFormatPr defaultColWidth="9.140625" defaultRowHeight="12.75"/>
  <cols>
    <col min="1" max="1" width="60.140625" style="45" customWidth="1"/>
    <col min="2" max="2" width="6.8515625" style="0" customWidth="1"/>
    <col min="3" max="3" width="13.00390625" style="37" customWidth="1"/>
  </cols>
  <sheetData>
    <row r="1" ht="12.75">
      <c r="A1" s="24" t="s">
        <v>420</v>
      </c>
    </row>
    <row r="2" spans="1:3" ht="12.75">
      <c r="A2" s="44"/>
      <c r="B2" s="1"/>
      <c r="C2" s="38" t="s">
        <v>21</v>
      </c>
    </row>
    <row r="3" spans="1:3" ht="12.75">
      <c r="A3" s="23" t="s">
        <v>265</v>
      </c>
      <c r="B3" s="22" t="s">
        <v>266</v>
      </c>
      <c r="C3" s="39">
        <f>C4+C24+C29+C38</f>
        <v>643951</v>
      </c>
    </row>
    <row r="4" spans="1:3" ht="12.75">
      <c r="A4" s="23" t="s">
        <v>267</v>
      </c>
      <c r="B4" s="22" t="s">
        <v>268</v>
      </c>
      <c r="C4" s="36">
        <f>C5+C8+C6+C7+C19</f>
        <v>603951</v>
      </c>
    </row>
    <row r="5" spans="1:3" ht="12.75">
      <c r="A5" s="23" t="s">
        <v>269</v>
      </c>
      <c r="B5" s="22" t="s">
        <v>270</v>
      </c>
      <c r="C5" s="40">
        <v>560000</v>
      </c>
    </row>
    <row r="6" spans="1:3" ht="12.75">
      <c r="A6" s="23" t="s">
        <v>271</v>
      </c>
      <c r="B6" s="22" t="s">
        <v>272</v>
      </c>
      <c r="C6" s="36"/>
    </row>
    <row r="7" spans="1:3" ht="12.75">
      <c r="A7" s="23" t="s">
        <v>273</v>
      </c>
      <c r="B7" s="22" t="s">
        <v>274</v>
      </c>
      <c r="C7" s="36"/>
    </row>
    <row r="8" spans="1:3" ht="12.75">
      <c r="A8" s="23" t="s">
        <v>275</v>
      </c>
      <c r="B8" s="22" t="s">
        <v>276</v>
      </c>
      <c r="C8" s="36">
        <f>SUM(C9:C18)</f>
        <v>43951</v>
      </c>
    </row>
    <row r="9" spans="1:3" ht="12.75">
      <c r="A9" s="23" t="s">
        <v>277</v>
      </c>
      <c r="B9" s="22" t="s">
        <v>278</v>
      </c>
      <c r="C9" s="41">
        <v>4501</v>
      </c>
    </row>
    <row r="10" spans="1:3" ht="12.75">
      <c r="A10" s="23" t="s">
        <v>279</v>
      </c>
      <c r="B10" s="22" t="s">
        <v>280</v>
      </c>
      <c r="C10" s="36"/>
    </row>
    <row r="11" spans="1:3" ht="12.75">
      <c r="A11" s="23" t="s">
        <v>281</v>
      </c>
      <c r="B11" s="22" t="s">
        <v>282</v>
      </c>
      <c r="C11" s="42">
        <v>39450</v>
      </c>
    </row>
    <row r="12" spans="1:3" ht="12.75">
      <c r="A12" s="23" t="s">
        <v>283</v>
      </c>
      <c r="B12" s="22" t="s">
        <v>284</v>
      </c>
      <c r="C12" s="36"/>
    </row>
    <row r="13" spans="1:3" ht="12.75">
      <c r="A13" s="23" t="s">
        <v>285</v>
      </c>
      <c r="B13" s="22" t="s">
        <v>286</v>
      </c>
      <c r="C13" s="36"/>
    </row>
    <row r="14" spans="1:3" ht="12.75">
      <c r="A14" s="23" t="s">
        <v>287</v>
      </c>
      <c r="B14" s="22" t="s">
        <v>288</v>
      </c>
      <c r="C14" s="36"/>
    </row>
    <row r="15" spans="1:3" ht="12.75">
      <c r="A15" s="23" t="s">
        <v>289</v>
      </c>
      <c r="B15" s="22" t="s">
        <v>290</v>
      </c>
      <c r="C15" s="36"/>
    </row>
    <row r="16" spans="1:3" ht="12.75">
      <c r="A16" s="23" t="s">
        <v>291</v>
      </c>
      <c r="B16" s="22" t="s">
        <v>292</v>
      </c>
      <c r="C16" s="36"/>
    </row>
    <row r="17" spans="1:3" ht="12.75">
      <c r="A17" s="23" t="s">
        <v>293</v>
      </c>
      <c r="B17" s="22" t="s">
        <v>294</v>
      </c>
      <c r="C17" s="36"/>
    </row>
    <row r="18" spans="1:3" ht="12.75">
      <c r="A18" s="23" t="s">
        <v>295</v>
      </c>
      <c r="B18" s="22" t="s">
        <v>296</v>
      </c>
      <c r="C18" s="36"/>
    </row>
    <row r="19" spans="1:3" ht="12.75">
      <c r="A19" s="23" t="s">
        <v>297</v>
      </c>
      <c r="B19" s="22" t="s">
        <v>298</v>
      </c>
      <c r="C19" s="36">
        <f>SUM(C20:C23)</f>
        <v>0</v>
      </c>
    </row>
    <row r="20" spans="1:3" ht="12.75">
      <c r="A20" s="23" t="s">
        <v>299</v>
      </c>
      <c r="B20" s="22" t="s">
        <v>300</v>
      </c>
      <c r="C20" s="39">
        <f>-ROUND(H20/1000,0)</f>
        <v>0</v>
      </c>
    </row>
    <row r="21" spans="1:3" ht="12.75">
      <c r="A21" s="23" t="s">
        <v>301</v>
      </c>
      <c r="B21" s="22" t="s">
        <v>302</v>
      </c>
      <c r="C21" s="39">
        <f>-ROUND(SUM(H21:H23)/1000,0)</f>
        <v>0</v>
      </c>
    </row>
    <row r="22" spans="1:3" ht="12.75">
      <c r="A22" s="23" t="s">
        <v>303</v>
      </c>
      <c r="B22" s="22" t="s">
        <v>304</v>
      </c>
      <c r="C22" s="39"/>
    </row>
    <row r="23" spans="1:3" ht="12.75">
      <c r="A23" s="23" t="s">
        <v>305</v>
      </c>
      <c r="B23" s="22" t="s">
        <v>306</v>
      </c>
      <c r="C23" s="39"/>
    </row>
    <row r="24" spans="1:3" ht="12.75">
      <c r="A24" s="23" t="s">
        <v>307</v>
      </c>
      <c r="B24" s="22" t="s">
        <v>308</v>
      </c>
      <c r="C24" s="39">
        <f>SUM(C25:C26)</f>
        <v>40000</v>
      </c>
    </row>
    <row r="25" spans="1:3" ht="12.75">
      <c r="A25" s="23" t="s">
        <v>309</v>
      </c>
      <c r="B25" s="22" t="s">
        <v>310</v>
      </c>
      <c r="C25" s="39"/>
    </row>
    <row r="26" spans="1:3" ht="12.75">
      <c r="A26" s="23" t="s">
        <v>311</v>
      </c>
      <c r="B26" s="22" t="s">
        <v>312</v>
      </c>
      <c r="C26" s="39">
        <f>SUM(C27:C28)</f>
        <v>40000</v>
      </c>
    </row>
    <row r="27" spans="1:3" ht="12.75">
      <c r="A27" s="23" t="s">
        <v>313</v>
      </c>
      <c r="B27" s="22" t="s">
        <v>314</v>
      </c>
      <c r="C27" s="39">
        <v>40000</v>
      </c>
    </row>
    <row r="28" spans="1:3" ht="12.75">
      <c r="A28" s="23" t="s">
        <v>315</v>
      </c>
      <c r="B28" s="22" t="s">
        <v>316</v>
      </c>
      <c r="C28" s="39"/>
    </row>
    <row r="29" spans="1:3" ht="12.75">
      <c r="A29" s="23" t="s">
        <v>317</v>
      </c>
      <c r="B29" s="22" t="s">
        <v>318</v>
      </c>
      <c r="C29" s="39"/>
    </row>
    <row r="30" spans="1:3" ht="12.75">
      <c r="A30" s="23" t="s">
        <v>319</v>
      </c>
      <c r="B30" s="22" t="s">
        <v>320</v>
      </c>
      <c r="C30" s="39"/>
    </row>
    <row r="31" spans="1:3" ht="12.75">
      <c r="A31" s="23" t="s">
        <v>321</v>
      </c>
      <c r="B31" s="22" t="s">
        <v>322</v>
      </c>
      <c r="C31" s="39"/>
    </row>
    <row r="32" spans="1:3" ht="12.75">
      <c r="A32" s="23" t="s">
        <v>323</v>
      </c>
      <c r="B32" s="22" t="s">
        <v>324</v>
      </c>
      <c r="C32" s="39"/>
    </row>
    <row r="33" spans="1:3" ht="12.75">
      <c r="A33" s="23" t="s">
        <v>325</v>
      </c>
      <c r="B33" s="22" t="s">
        <v>326</v>
      </c>
      <c r="C33" s="39"/>
    </row>
    <row r="34" spans="1:3" ht="12.75">
      <c r="A34" s="23" t="s">
        <v>327</v>
      </c>
      <c r="B34" s="22" t="s">
        <v>328</v>
      </c>
      <c r="C34" s="39"/>
    </row>
    <row r="35" spans="1:3" ht="12.75">
      <c r="A35" s="23" t="s">
        <v>329</v>
      </c>
      <c r="B35" s="22" t="s">
        <v>330</v>
      </c>
      <c r="C35" s="39"/>
    </row>
    <row r="36" spans="1:3" ht="12.75">
      <c r="A36" s="23" t="s">
        <v>331</v>
      </c>
      <c r="B36" s="22" t="s">
        <v>332</v>
      </c>
      <c r="C36" s="39"/>
    </row>
    <row r="37" spans="1:3" ht="12.75">
      <c r="A37" s="23" t="s">
        <v>333</v>
      </c>
      <c r="B37" s="22" t="s">
        <v>334</v>
      </c>
      <c r="C37" s="39"/>
    </row>
    <row r="38" spans="1:3" ht="12.75">
      <c r="A38" s="23" t="s">
        <v>335</v>
      </c>
      <c r="B38" s="22" t="s">
        <v>336</v>
      </c>
      <c r="C38" s="39"/>
    </row>
    <row r="39" spans="1:3" ht="12.75">
      <c r="A39" s="23" t="s">
        <v>337</v>
      </c>
      <c r="B39" s="22" t="s">
        <v>338</v>
      </c>
      <c r="C39" s="39"/>
    </row>
    <row r="40" spans="1:3" ht="12.75">
      <c r="A40" s="23" t="s">
        <v>339</v>
      </c>
      <c r="B40" s="22" t="s">
        <v>340</v>
      </c>
      <c r="C40" s="39"/>
    </row>
    <row r="44" ht="12.75">
      <c r="A44" s="24" t="s">
        <v>421</v>
      </c>
    </row>
    <row r="45" spans="1:3" ht="12.75">
      <c r="A45" s="44"/>
      <c r="B45" s="1"/>
      <c r="C45" s="38" t="s">
        <v>21</v>
      </c>
    </row>
    <row r="46" spans="1:3" ht="12.75">
      <c r="A46" s="23" t="s">
        <v>341</v>
      </c>
      <c r="B46" s="22" t="s">
        <v>266</v>
      </c>
      <c r="C46" s="39">
        <v>246878</v>
      </c>
    </row>
    <row r="47" spans="1:3" ht="12.75">
      <c r="A47" s="23" t="s">
        <v>342</v>
      </c>
      <c r="B47" s="22" t="s">
        <v>268</v>
      </c>
      <c r="C47" s="39">
        <v>221784</v>
      </c>
    </row>
    <row r="48" spans="1:3" ht="12.75">
      <c r="A48" s="23" t="s">
        <v>343</v>
      </c>
      <c r="B48" s="22" t="s">
        <v>270</v>
      </c>
      <c r="C48" s="39">
        <v>221784</v>
      </c>
    </row>
    <row r="49" spans="1:3" ht="12.75">
      <c r="A49" s="23" t="s">
        <v>344</v>
      </c>
      <c r="B49" s="22" t="s">
        <v>272</v>
      </c>
      <c r="C49" s="39">
        <v>221784</v>
      </c>
    </row>
    <row r="50" spans="1:3" ht="12.75">
      <c r="A50" s="23" t="s">
        <v>345</v>
      </c>
      <c r="B50" s="22" t="s">
        <v>274</v>
      </c>
      <c r="C50" s="39">
        <v>12</v>
      </c>
    </row>
    <row r="51" spans="1:3" ht="12.75">
      <c r="A51" s="23" t="s">
        <v>346</v>
      </c>
      <c r="B51" s="22" t="s">
        <v>276</v>
      </c>
      <c r="C51" s="39"/>
    </row>
    <row r="52" spans="1:3" ht="12.75">
      <c r="A52" s="23" t="s">
        <v>347</v>
      </c>
      <c r="B52" s="22" t="s">
        <v>278</v>
      </c>
      <c r="C52" s="39"/>
    </row>
    <row r="53" spans="1:3" ht="12.75">
      <c r="A53" s="23" t="s">
        <v>348</v>
      </c>
      <c r="B53" s="22" t="s">
        <v>280</v>
      </c>
      <c r="C53" s="39"/>
    </row>
    <row r="54" spans="1:3" ht="12.75">
      <c r="A54" s="23" t="s">
        <v>349</v>
      </c>
      <c r="B54" s="22" t="s">
        <v>282</v>
      </c>
      <c r="C54" s="39"/>
    </row>
    <row r="55" spans="1:3" ht="12.75">
      <c r="A55" s="23" t="s">
        <v>350</v>
      </c>
      <c r="B55" s="22" t="s">
        <v>284</v>
      </c>
      <c r="C55" s="39">
        <v>48507</v>
      </c>
    </row>
    <row r="56" spans="1:3" ht="12.75">
      <c r="A56" s="23" t="s">
        <v>351</v>
      </c>
      <c r="B56" s="22" t="s">
        <v>286</v>
      </c>
      <c r="C56" s="39">
        <v>160868</v>
      </c>
    </row>
    <row r="57" spans="1:3" ht="12.75">
      <c r="A57" s="23" t="s">
        <v>352</v>
      </c>
      <c r="B57" s="22" t="s">
        <v>288</v>
      </c>
      <c r="C57" s="39">
        <v>480</v>
      </c>
    </row>
    <row r="58" spans="1:3" ht="12.75">
      <c r="A58" s="23" t="s">
        <v>353</v>
      </c>
      <c r="B58" s="22" t="s">
        <v>290</v>
      </c>
      <c r="C58" s="39"/>
    </row>
    <row r="59" spans="1:3" ht="12.75">
      <c r="A59" s="23" t="s">
        <v>354</v>
      </c>
      <c r="B59" s="22" t="s">
        <v>292</v>
      </c>
      <c r="C59" s="39"/>
    </row>
    <row r="60" spans="1:3" ht="12.75">
      <c r="A60" s="23" t="s">
        <v>355</v>
      </c>
      <c r="B60" s="22" t="s">
        <v>294</v>
      </c>
      <c r="C60" s="39"/>
    </row>
    <row r="61" spans="1:3" ht="12.75">
      <c r="A61" s="23" t="s">
        <v>356</v>
      </c>
      <c r="B61" s="22" t="s">
        <v>296</v>
      </c>
      <c r="C61" s="39"/>
    </row>
    <row r="62" spans="1:3" ht="12.75">
      <c r="A62" s="23" t="s">
        <v>357</v>
      </c>
      <c r="B62" s="22" t="s">
        <v>298</v>
      </c>
      <c r="C62" s="39"/>
    </row>
    <row r="63" spans="1:3" ht="12.75">
      <c r="A63" s="23" t="s">
        <v>358</v>
      </c>
      <c r="B63" s="22" t="s">
        <v>300</v>
      </c>
      <c r="C63" s="39"/>
    </row>
    <row r="64" spans="1:3" ht="12.75">
      <c r="A64" s="23" t="s">
        <v>359</v>
      </c>
      <c r="B64" s="22" t="s">
        <v>302</v>
      </c>
      <c r="C64" s="39">
        <v>11917</v>
      </c>
    </row>
    <row r="65" spans="1:3" ht="12.75">
      <c r="A65" s="23" t="s">
        <v>360</v>
      </c>
      <c r="B65" s="22" t="s">
        <v>304</v>
      </c>
      <c r="C65" s="39"/>
    </row>
    <row r="66" spans="1:3" ht="12.75">
      <c r="A66" s="23" t="s">
        <v>361</v>
      </c>
      <c r="B66" s="22" t="s">
        <v>306</v>
      </c>
      <c r="C66" s="39"/>
    </row>
    <row r="67" spans="1:3" ht="12.75">
      <c r="A67" s="23" t="s">
        <v>362</v>
      </c>
      <c r="B67" s="22" t="s">
        <v>308</v>
      </c>
      <c r="C67" s="39"/>
    </row>
    <row r="68" spans="1:3" ht="12.75">
      <c r="A68" s="23" t="s">
        <v>363</v>
      </c>
      <c r="B68" s="22" t="s">
        <v>310</v>
      </c>
      <c r="C68" s="39"/>
    </row>
    <row r="69" spans="1:3" ht="12.75">
      <c r="A69" s="23" t="s">
        <v>364</v>
      </c>
      <c r="B69" s="22" t="s">
        <v>312</v>
      </c>
      <c r="C69" s="39"/>
    </row>
    <row r="70" spans="1:3" ht="12.75">
      <c r="A70" s="23" t="s">
        <v>365</v>
      </c>
      <c r="B70" s="22" t="s">
        <v>314</v>
      </c>
      <c r="C70" s="39"/>
    </row>
    <row r="71" spans="1:3" ht="12.75">
      <c r="A71" s="23" t="s">
        <v>366</v>
      </c>
      <c r="B71" s="22" t="s">
        <v>316</v>
      </c>
      <c r="C71" s="39"/>
    </row>
    <row r="72" spans="1:3" ht="12.75">
      <c r="A72" s="23" t="s">
        <v>367</v>
      </c>
      <c r="B72" s="22" t="s">
        <v>318</v>
      </c>
      <c r="C72" s="39"/>
    </row>
    <row r="73" spans="1:3" ht="12.75">
      <c r="A73" s="23" t="s">
        <v>368</v>
      </c>
      <c r="B73" s="22" t="s">
        <v>320</v>
      </c>
      <c r="C73" s="39"/>
    </row>
    <row r="74" spans="1:3" ht="12.75">
      <c r="A74" s="23" t="s">
        <v>369</v>
      </c>
      <c r="B74" s="22" t="s">
        <v>322</v>
      </c>
      <c r="C74" s="39"/>
    </row>
    <row r="75" spans="1:3" ht="12.75">
      <c r="A75" s="23" t="s">
        <v>370</v>
      </c>
      <c r="B75" s="22" t="s">
        <v>324</v>
      </c>
      <c r="C75" s="39"/>
    </row>
    <row r="76" spans="1:3" ht="12.75">
      <c r="A76" s="23" t="s">
        <v>371</v>
      </c>
      <c r="B76" s="22" t="s">
        <v>326</v>
      </c>
      <c r="C76" s="39"/>
    </row>
    <row r="77" spans="1:3" ht="12.75">
      <c r="A77" s="23" t="s">
        <v>372</v>
      </c>
      <c r="B77" s="22" t="s">
        <v>328</v>
      </c>
      <c r="C77" s="36"/>
    </row>
    <row r="78" spans="1:3" ht="12.75">
      <c r="A78" s="23" t="s">
        <v>373</v>
      </c>
      <c r="B78" s="22" t="s">
        <v>330</v>
      </c>
      <c r="C78" s="36"/>
    </row>
    <row r="79" spans="1:3" ht="12.75">
      <c r="A79" s="23" t="s">
        <v>374</v>
      </c>
      <c r="B79" s="22" t="s">
        <v>332</v>
      </c>
      <c r="C79" s="36"/>
    </row>
    <row r="80" spans="1:3" ht="12.75">
      <c r="A80" s="23" t="s">
        <v>375</v>
      </c>
      <c r="B80" s="22" t="s">
        <v>334</v>
      </c>
      <c r="C80" s="36"/>
    </row>
    <row r="81" spans="1:3" ht="12.75">
      <c r="A81" s="23" t="s">
        <v>376</v>
      </c>
      <c r="B81" s="22" t="s">
        <v>336</v>
      </c>
      <c r="C81" s="36"/>
    </row>
    <row r="82" spans="1:3" ht="12.75">
      <c r="A82" s="23" t="s">
        <v>377</v>
      </c>
      <c r="B82" s="22" t="s">
        <v>338</v>
      </c>
      <c r="C82" s="36"/>
    </row>
    <row r="83" spans="1:3" ht="12.75">
      <c r="A83" s="23" t="s">
        <v>378</v>
      </c>
      <c r="B83" s="22" t="s">
        <v>340</v>
      </c>
      <c r="C83" s="36">
        <v>1881</v>
      </c>
    </row>
    <row r="84" spans="1:3" ht="12.75">
      <c r="A84" s="23" t="s">
        <v>379</v>
      </c>
      <c r="B84" s="22" t="s">
        <v>380</v>
      </c>
      <c r="C84" s="36">
        <v>1881</v>
      </c>
    </row>
    <row r="85" spans="1:3" ht="12.75">
      <c r="A85" s="23" t="s">
        <v>381</v>
      </c>
      <c r="B85" s="22" t="s">
        <v>382</v>
      </c>
      <c r="C85" s="36"/>
    </row>
    <row r="86" spans="1:3" ht="12.75">
      <c r="A86" s="23" t="s">
        <v>383</v>
      </c>
      <c r="B86" s="22" t="s">
        <v>384</v>
      </c>
      <c r="C86" s="36"/>
    </row>
    <row r="87" spans="1:3" ht="12.75">
      <c r="A87" s="23" t="s">
        <v>385</v>
      </c>
      <c r="B87" s="22" t="s">
        <v>386</v>
      </c>
      <c r="C87" s="36">
        <v>1881</v>
      </c>
    </row>
    <row r="88" spans="1:3" ht="12.75">
      <c r="A88" s="23" t="s">
        <v>387</v>
      </c>
      <c r="B88" s="22" t="s">
        <v>388</v>
      </c>
      <c r="C88" s="36"/>
    </row>
    <row r="89" spans="1:3" ht="12.75">
      <c r="A89" s="23" t="s">
        <v>389</v>
      </c>
      <c r="B89" s="22" t="s">
        <v>390</v>
      </c>
      <c r="C89" s="36"/>
    </row>
    <row r="90" spans="1:3" ht="12.75">
      <c r="A90" s="23" t="s">
        <v>391</v>
      </c>
      <c r="B90" s="22" t="s">
        <v>392</v>
      </c>
      <c r="C90" s="36">
        <v>23213</v>
      </c>
    </row>
    <row r="91" spans="1:3" ht="12.75">
      <c r="A91" s="23" t="s">
        <v>393</v>
      </c>
      <c r="B91" s="22" t="s">
        <v>394</v>
      </c>
      <c r="C91" s="36">
        <v>23213</v>
      </c>
    </row>
    <row r="92" spans="1:3" ht="12.75">
      <c r="A92" s="23" t="s">
        <v>395</v>
      </c>
      <c r="B92" s="22" t="s">
        <v>396</v>
      </c>
      <c r="C92" s="36"/>
    </row>
    <row r="93" spans="1:3" ht="12.75">
      <c r="A93" s="23" t="s">
        <v>397</v>
      </c>
      <c r="B93" s="22" t="s">
        <v>398</v>
      </c>
      <c r="C93" s="36"/>
    </row>
    <row r="94" spans="1:3" ht="12.75">
      <c r="A94" s="23" t="s">
        <v>399</v>
      </c>
      <c r="B94" s="22" t="s">
        <v>400</v>
      </c>
      <c r="C94" s="36"/>
    </row>
    <row r="95" spans="1:3" ht="12.75">
      <c r="A95" s="23" t="s">
        <v>401</v>
      </c>
      <c r="B95" s="22" t="s">
        <v>402</v>
      </c>
      <c r="C95" s="36"/>
    </row>
    <row r="96" spans="1:3" ht="12.75">
      <c r="A96" s="23" t="s">
        <v>403</v>
      </c>
      <c r="B96" s="22" t="s">
        <v>404</v>
      </c>
      <c r="C96" s="36"/>
    </row>
    <row r="97" spans="1:3" ht="12.75">
      <c r="A97" s="23" t="s">
        <v>405</v>
      </c>
      <c r="B97" s="22" t="s">
        <v>406</v>
      </c>
      <c r="C97" s="36"/>
    </row>
    <row r="101" ht="12.75">
      <c r="A101" s="24" t="s">
        <v>422</v>
      </c>
    </row>
    <row r="102" spans="1:3" ht="12.75">
      <c r="A102" s="44"/>
      <c r="B102" s="1"/>
      <c r="C102" s="38" t="s">
        <v>21</v>
      </c>
    </row>
    <row r="103" spans="1:3" ht="12.75">
      <c r="A103" s="23" t="s">
        <v>407</v>
      </c>
      <c r="B103" s="22" t="s">
        <v>266</v>
      </c>
      <c r="C103" s="39">
        <v>600508</v>
      </c>
    </row>
    <row r="104" spans="1:3" ht="12.75">
      <c r="A104" s="23" t="s">
        <v>408</v>
      </c>
      <c r="B104" s="22" t="s">
        <v>268</v>
      </c>
      <c r="C104" s="39">
        <v>40000</v>
      </c>
    </row>
    <row r="105" spans="1:3" ht="12.75">
      <c r="A105" s="23" t="s">
        <v>409</v>
      </c>
      <c r="B105" s="22" t="s">
        <v>270</v>
      </c>
      <c r="C105" s="39">
        <f>C103+C104</f>
        <v>640508</v>
      </c>
    </row>
    <row r="106" spans="1:3" ht="12.75">
      <c r="A106" s="23" t="s">
        <v>410</v>
      </c>
      <c r="B106" s="22" t="s">
        <v>272</v>
      </c>
      <c r="C106" s="39">
        <v>393630</v>
      </c>
    </row>
    <row r="107" spans="1:3" ht="12.75">
      <c r="A107" s="23" t="s">
        <v>411</v>
      </c>
      <c r="B107" s="22" t="s">
        <v>274</v>
      </c>
      <c r="C107" s="43">
        <v>20.76</v>
      </c>
    </row>
    <row r="108" spans="1:3" ht="12.75">
      <c r="A108" s="23" t="s">
        <v>412</v>
      </c>
      <c r="B108" s="22" t="s">
        <v>276</v>
      </c>
      <c r="C108" s="39">
        <v>393630</v>
      </c>
    </row>
    <row r="109" spans="1:3" ht="12.75">
      <c r="A109" s="23" t="s">
        <v>212</v>
      </c>
      <c r="B109" s="22" t="s">
        <v>278</v>
      </c>
      <c r="C109" s="43">
        <v>20.76</v>
      </c>
    </row>
    <row r="110" spans="1:3" ht="12.75">
      <c r="A110" s="23" t="s">
        <v>413</v>
      </c>
      <c r="B110" s="22" t="s">
        <v>280</v>
      </c>
      <c r="C110" s="39"/>
    </row>
    <row r="111" spans="1:3" ht="12.75">
      <c r="A111" s="23" t="s">
        <v>414</v>
      </c>
      <c r="B111" s="22" t="s">
        <v>282</v>
      </c>
      <c r="C111" s="39"/>
    </row>
    <row r="112" spans="1:3" ht="12.75">
      <c r="A112" s="23" t="s">
        <v>415</v>
      </c>
      <c r="B112" s="22" t="s">
        <v>284</v>
      </c>
      <c r="C112" s="39"/>
    </row>
    <row r="113" spans="1:3" ht="12.75">
      <c r="A113" s="23" t="s">
        <v>416</v>
      </c>
      <c r="B113" s="22" t="s">
        <v>286</v>
      </c>
      <c r="C113" s="39"/>
    </row>
    <row r="114" spans="1:3" ht="12.75">
      <c r="A114" s="23" t="s">
        <v>417</v>
      </c>
      <c r="B114" s="22" t="s">
        <v>288</v>
      </c>
      <c r="C114" s="39"/>
    </row>
    <row r="115" spans="1:3" ht="12.75">
      <c r="A115" s="23" t="s">
        <v>418</v>
      </c>
      <c r="B115" s="22" t="s">
        <v>290</v>
      </c>
      <c r="C115" s="39"/>
    </row>
    <row r="116" spans="1:3" ht="12.75">
      <c r="A116" s="23" t="s">
        <v>419</v>
      </c>
      <c r="B116" s="22" t="s">
        <v>292</v>
      </c>
      <c r="C116" s="39">
        <v>40000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P5" sqref="P5"/>
    </sheetView>
  </sheetViews>
  <sheetFormatPr defaultColWidth="9.140625" defaultRowHeight="12.75"/>
  <sheetData>
    <row r="1" ht="12.75">
      <c r="A1" s="24" t="s">
        <v>210</v>
      </c>
    </row>
    <row r="3" ht="12.75">
      <c r="B3" t="s">
        <v>179</v>
      </c>
    </row>
    <row r="4" ht="12.75">
      <c r="B4" t="s">
        <v>180</v>
      </c>
    </row>
    <row r="6" ht="12.75">
      <c r="A6" s="24" t="s">
        <v>211</v>
      </c>
    </row>
    <row r="8" ht="12.75">
      <c r="B8" t="s">
        <v>181</v>
      </c>
    </row>
    <row r="9" ht="12.75">
      <c r="B9" t="s">
        <v>182</v>
      </c>
    </row>
    <row r="10" ht="12.75">
      <c r="B10" t="s">
        <v>183</v>
      </c>
    </row>
    <row r="11" ht="12.75">
      <c r="B11" t="s">
        <v>184</v>
      </c>
    </row>
    <row r="12" ht="12.75">
      <c r="B12" t="s">
        <v>185</v>
      </c>
    </row>
    <row r="13" ht="12.75">
      <c r="B13" t="s">
        <v>186</v>
      </c>
    </row>
    <row r="14" ht="12.75">
      <c r="B14" t="s">
        <v>187</v>
      </c>
    </row>
    <row r="15" ht="12.75">
      <c r="B15" t="s">
        <v>188</v>
      </c>
    </row>
    <row r="16" ht="12.75">
      <c r="C16" t="s">
        <v>189</v>
      </c>
    </row>
    <row r="17" ht="12.75">
      <c r="C17" t="s">
        <v>190</v>
      </c>
    </row>
    <row r="18" ht="12.75">
      <c r="C18" t="s">
        <v>191</v>
      </c>
    </row>
    <row r="19" ht="12.75">
      <c r="C19" t="s">
        <v>192</v>
      </c>
    </row>
    <row r="20" ht="12.75">
      <c r="C20" t="s">
        <v>193</v>
      </c>
    </row>
    <row r="21" ht="12.75">
      <c r="C21" t="s">
        <v>194</v>
      </c>
    </row>
    <row r="22" ht="12.75">
      <c r="C22" t="s">
        <v>195</v>
      </c>
    </row>
    <row r="23" ht="12.75">
      <c r="C23" t="s">
        <v>196</v>
      </c>
    </row>
    <row r="24" ht="12.75">
      <c r="C24" t="s">
        <v>197</v>
      </c>
    </row>
    <row r="25" ht="12.75">
      <c r="C25" t="s">
        <v>198</v>
      </c>
    </row>
    <row r="26" ht="12.75">
      <c r="C26" t="s">
        <v>199</v>
      </c>
    </row>
    <row r="27" ht="12.75">
      <c r="C27" t="s">
        <v>200</v>
      </c>
    </row>
    <row r="28" ht="12.75">
      <c r="C28" t="s">
        <v>201</v>
      </c>
    </row>
    <row r="29" ht="12.75">
      <c r="C29" t="s">
        <v>202</v>
      </c>
    </row>
    <row r="30" ht="12.75">
      <c r="C30" t="s">
        <v>203</v>
      </c>
    </row>
    <row r="31" ht="12.75">
      <c r="B31" t="s">
        <v>204</v>
      </c>
    </row>
    <row r="32" ht="12.75">
      <c r="B32" t="s">
        <v>205</v>
      </c>
    </row>
    <row r="33" ht="12.75">
      <c r="B33" t="s">
        <v>206</v>
      </c>
    </row>
    <row r="34" ht="12.75">
      <c r="B34" t="s">
        <v>207</v>
      </c>
    </row>
    <row r="35" ht="12.75">
      <c r="B35" t="s">
        <v>208</v>
      </c>
    </row>
    <row r="36" ht="12.75">
      <c r="B36" t="s">
        <v>209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2" sqref="H22"/>
    </sheetView>
  </sheetViews>
  <sheetFormatPr defaultColWidth="9.140625" defaultRowHeight="12.75"/>
  <cols>
    <col min="1" max="1" width="56.57421875" style="0" customWidth="1"/>
    <col min="2" max="2" width="4.421875" style="0" bestFit="1" customWidth="1"/>
    <col min="3" max="16" width="11.421875" style="0" customWidth="1"/>
  </cols>
  <sheetData>
    <row r="1" spans="1:16" s="5" customFormat="1" ht="12.75">
      <c r="A1" s="3" t="s">
        <v>423</v>
      </c>
      <c r="B1" s="4"/>
      <c r="C1" s="4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ht="30.75" customHeight="1">
      <c r="A2" s="1"/>
      <c r="B2" s="1"/>
      <c r="C2" s="52" t="s">
        <v>424</v>
      </c>
      <c r="D2" s="52"/>
      <c r="E2" s="52"/>
      <c r="F2" s="52"/>
      <c r="G2" s="52" t="s">
        <v>425</v>
      </c>
      <c r="H2" s="52"/>
      <c r="I2" s="52"/>
      <c r="J2" s="52"/>
      <c r="K2" s="52"/>
      <c r="L2" s="52" t="s">
        <v>426</v>
      </c>
      <c r="M2" s="52"/>
      <c r="N2" s="52"/>
      <c r="O2" s="52"/>
      <c r="P2" s="52"/>
      <c r="Q2" s="8"/>
    </row>
    <row r="3" spans="1:17" ht="25.5" customHeight="1">
      <c r="A3" s="1"/>
      <c r="B3" s="1"/>
      <c r="C3" s="52" t="s">
        <v>427</v>
      </c>
      <c r="D3" s="52"/>
      <c r="E3" s="52" t="s">
        <v>428</v>
      </c>
      <c r="F3" s="52"/>
      <c r="G3" s="21" t="s">
        <v>429</v>
      </c>
      <c r="H3" s="52" t="s">
        <v>427</v>
      </c>
      <c r="I3" s="52"/>
      <c r="J3" s="52" t="s">
        <v>428</v>
      </c>
      <c r="K3" s="52"/>
      <c r="L3" s="21" t="s">
        <v>429</v>
      </c>
      <c r="M3" s="52" t="s">
        <v>427</v>
      </c>
      <c r="N3" s="52"/>
      <c r="O3" s="52" t="s">
        <v>428</v>
      </c>
      <c r="P3" s="52"/>
      <c r="Q3" s="8"/>
    </row>
    <row r="4" spans="1:17" ht="38.25">
      <c r="A4" s="1"/>
      <c r="B4" s="1"/>
      <c r="C4" s="21" t="s">
        <v>430</v>
      </c>
      <c r="D4" s="21" t="s">
        <v>431</v>
      </c>
      <c r="E4" s="21" t="s">
        <v>430</v>
      </c>
      <c r="F4" s="21" t="s">
        <v>431</v>
      </c>
      <c r="G4" s="21" t="s">
        <v>432</v>
      </c>
      <c r="H4" s="21" t="s">
        <v>430</v>
      </c>
      <c r="I4" s="21" t="s">
        <v>431</v>
      </c>
      <c r="J4" s="21" t="s">
        <v>430</v>
      </c>
      <c r="K4" s="21" t="s">
        <v>431</v>
      </c>
      <c r="L4" s="21" t="s">
        <v>432</v>
      </c>
      <c r="M4" s="21" t="s">
        <v>430</v>
      </c>
      <c r="N4" s="21" t="s">
        <v>431</v>
      </c>
      <c r="O4" s="21" t="s">
        <v>430</v>
      </c>
      <c r="P4" s="21" t="s">
        <v>431</v>
      </c>
      <c r="Q4" s="8"/>
    </row>
    <row r="5" spans="1:17" ht="12.75">
      <c r="A5" s="1"/>
      <c r="B5" s="1"/>
      <c r="C5" s="2" t="s">
        <v>21</v>
      </c>
      <c r="D5" s="2" t="s">
        <v>433</v>
      </c>
      <c r="E5" s="2" t="s">
        <v>434</v>
      </c>
      <c r="F5" s="2" t="s">
        <v>435</v>
      </c>
      <c r="G5" s="2" t="s">
        <v>436</v>
      </c>
      <c r="H5" s="2" t="s">
        <v>437</v>
      </c>
      <c r="I5" s="2" t="s">
        <v>438</v>
      </c>
      <c r="J5" s="2" t="s">
        <v>439</v>
      </c>
      <c r="K5" s="2" t="s">
        <v>440</v>
      </c>
      <c r="L5" s="2" t="s">
        <v>441</v>
      </c>
      <c r="M5" s="2" t="s">
        <v>442</v>
      </c>
      <c r="N5" s="2" t="s">
        <v>443</v>
      </c>
      <c r="O5" s="2" t="s">
        <v>444</v>
      </c>
      <c r="P5" s="2" t="s">
        <v>445</v>
      </c>
      <c r="Q5" s="8"/>
    </row>
    <row r="6" spans="1:17" ht="12.75">
      <c r="A6" s="8" t="s">
        <v>446</v>
      </c>
      <c r="B6" s="2" t="s">
        <v>266</v>
      </c>
      <c r="C6" s="11">
        <f>SUM(C7,C10,C18,C25,C32,C38,C44,C50:C51,C54,C57:C58,C61:C62)</f>
        <v>6423068</v>
      </c>
      <c r="D6" s="11">
        <f>SUM(D7,D10,D18,D25,D32,D38,D44,D50:D51,D54,D57:D58,D61:D62)</f>
        <v>112431</v>
      </c>
      <c r="E6" s="11">
        <f>SUM(E7,E10,E18,E25,E32,E38,E44,E50:E51,E54,E57:E58,E61:E62)</f>
        <v>648558</v>
      </c>
      <c r="F6" s="11">
        <f>SUM(F7,F10,F18,F25,F32,F38,F44,F50:F51,F54,F57:F58,F61:F62)</f>
        <v>299968</v>
      </c>
      <c r="G6" s="11">
        <f>SUM(G7,G10,G18,G25,G32,G38,G44,G50:G51,G54,G57:G58,G61:G62)</f>
        <v>14710</v>
      </c>
      <c r="H6" s="6"/>
      <c r="I6" s="6"/>
      <c r="J6" s="6"/>
      <c r="K6" s="6"/>
      <c r="L6" s="11">
        <f>SUM(C6:F6)-G6</f>
        <v>7469315</v>
      </c>
      <c r="M6" s="6"/>
      <c r="N6" s="6"/>
      <c r="O6" s="6"/>
      <c r="P6" s="6"/>
      <c r="Q6" s="8"/>
    </row>
    <row r="7" spans="1:17" ht="12.75">
      <c r="A7" s="8" t="s">
        <v>447</v>
      </c>
      <c r="B7" s="2" t="s">
        <v>268</v>
      </c>
      <c r="C7" s="11">
        <f>SUM(C8:C9)</f>
        <v>877010</v>
      </c>
      <c r="D7" s="11">
        <f>SUM(D8:D9)</f>
        <v>0</v>
      </c>
      <c r="E7" s="11">
        <f>SUM(E8:E9)</f>
        <v>0</v>
      </c>
      <c r="F7" s="11">
        <f>SUM(F8:F9)</f>
        <v>76518</v>
      </c>
      <c r="G7" s="11">
        <f>SUM(G8:G9)</f>
        <v>0</v>
      </c>
      <c r="H7" s="6"/>
      <c r="I7" s="6"/>
      <c r="J7" s="6"/>
      <c r="K7" s="6"/>
      <c r="L7" s="11">
        <f aca="true" t="shared" si="0" ref="L7:L62">SUM(C7:F7)-G7</f>
        <v>953528</v>
      </c>
      <c r="M7" s="6"/>
      <c r="N7" s="6"/>
      <c r="O7" s="6"/>
      <c r="P7" s="6"/>
      <c r="Q7" s="8"/>
    </row>
    <row r="8" spans="1:17" ht="12.75">
      <c r="A8" s="8" t="s">
        <v>448</v>
      </c>
      <c r="B8" s="2" t="s">
        <v>270</v>
      </c>
      <c r="C8" s="12">
        <v>24823</v>
      </c>
      <c r="D8" s="12">
        <v>0</v>
      </c>
      <c r="E8" s="12">
        <v>0</v>
      </c>
      <c r="F8" s="12">
        <v>7325</v>
      </c>
      <c r="G8" s="6"/>
      <c r="H8" s="6"/>
      <c r="I8" s="6"/>
      <c r="J8" s="6"/>
      <c r="K8" s="6"/>
      <c r="L8" s="11">
        <f t="shared" si="0"/>
        <v>32148</v>
      </c>
      <c r="M8" s="6"/>
      <c r="N8" s="6"/>
      <c r="O8" s="6"/>
      <c r="P8" s="6"/>
      <c r="Q8" s="8"/>
    </row>
    <row r="9" spans="1:17" ht="12.75">
      <c r="A9" s="8" t="s">
        <v>449</v>
      </c>
      <c r="B9" s="2" t="s">
        <v>272</v>
      </c>
      <c r="C9" s="12">
        <v>852187</v>
      </c>
      <c r="D9" s="12">
        <v>0</v>
      </c>
      <c r="E9" s="12">
        <v>0</v>
      </c>
      <c r="F9" s="12">
        <v>69193</v>
      </c>
      <c r="G9" s="12">
        <v>0</v>
      </c>
      <c r="H9" s="6"/>
      <c r="I9" s="6"/>
      <c r="J9" s="6"/>
      <c r="K9" s="6"/>
      <c r="L9" s="11">
        <f t="shared" si="0"/>
        <v>921380</v>
      </c>
      <c r="M9" s="6"/>
      <c r="N9" s="6"/>
      <c r="O9" s="6"/>
      <c r="P9" s="6"/>
      <c r="Q9" s="8"/>
    </row>
    <row r="10" spans="1:17" ht="12.75">
      <c r="A10" s="8" t="s">
        <v>450</v>
      </c>
      <c r="B10" s="2" t="s">
        <v>274</v>
      </c>
      <c r="C10" s="11">
        <f>SUM(C11:C14)</f>
        <v>299610</v>
      </c>
      <c r="D10" s="11">
        <f>SUM(D11:D14)</f>
        <v>50165</v>
      </c>
      <c r="E10" s="11">
        <f>SUM(E11:E14)</f>
        <v>0</v>
      </c>
      <c r="F10" s="11">
        <f>SUM(F11:F14)</f>
        <v>0</v>
      </c>
      <c r="G10" s="6"/>
      <c r="H10" s="6"/>
      <c r="I10" s="6"/>
      <c r="J10" s="6"/>
      <c r="K10" s="6"/>
      <c r="L10" s="11">
        <f t="shared" si="0"/>
        <v>349775</v>
      </c>
      <c r="M10" s="6"/>
      <c r="N10" s="6"/>
      <c r="O10" s="6"/>
      <c r="P10" s="6"/>
      <c r="Q10" s="8"/>
    </row>
    <row r="11" spans="1:17" ht="12.75">
      <c r="A11" s="8" t="s">
        <v>451</v>
      </c>
      <c r="B11" s="2" t="s">
        <v>276</v>
      </c>
      <c r="C11" s="12">
        <v>292</v>
      </c>
      <c r="D11" s="12">
        <v>113</v>
      </c>
      <c r="E11" s="12">
        <v>0</v>
      </c>
      <c r="F11" s="12">
        <v>0</v>
      </c>
      <c r="G11" s="6"/>
      <c r="H11" s="6"/>
      <c r="I11" s="6"/>
      <c r="J11" s="6"/>
      <c r="K11" s="6"/>
      <c r="L11" s="11">
        <f t="shared" si="0"/>
        <v>405</v>
      </c>
      <c r="M11" s="6"/>
      <c r="N11" s="6"/>
      <c r="O11" s="6"/>
      <c r="P11" s="6"/>
      <c r="Q11" s="8"/>
    </row>
    <row r="12" spans="1:17" ht="12.75">
      <c r="A12" s="8" t="s">
        <v>452</v>
      </c>
      <c r="B12" s="2" t="s">
        <v>278</v>
      </c>
      <c r="C12" s="12">
        <v>0</v>
      </c>
      <c r="D12" s="12">
        <v>0</v>
      </c>
      <c r="E12" s="12">
        <v>0</v>
      </c>
      <c r="F12" s="12">
        <v>0</v>
      </c>
      <c r="G12" s="6"/>
      <c r="H12" s="6"/>
      <c r="I12" s="6"/>
      <c r="J12" s="6"/>
      <c r="K12" s="6"/>
      <c r="L12" s="11">
        <f t="shared" si="0"/>
        <v>0</v>
      </c>
      <c r="M12" s="6"/>
      <c r="N12" s="6"/>
      <c r="O12" s="6"/>
      <c r="P12" s="6"/>
      <c r="Q12" s="8"/>
    </row>
    <row r="13" spans="1:17" ht="12.75">
      <c r="A13" s="8" t="s">
        <v>453</v>
      </c>
      <c r="B13" s="2" t="s">
        <v>280</v>
      </c>
      <c r="C13" s="12">
        <v>299318</v>
      </c>
      <c r="D13" s="12">
        <v>50052</v>
      </c>
      <c r="E13" s="12">
        <v>0</v>
      </c>
      <c r="F13" s="12">
        <v>0</v>
      </c>
      <c r="G13" s="6"/>
      <c r="H13" s="6"/>
      <c r="I13" s="6"/>
      <c r="J13" s="6"/>
      <c r="K13" s="6"/>
      <c r="L13" s="11">
        <f t="shared" si="0"/>
        <v>349370</v>
      </c>
      <c r="M13" s="6"/>
      <c r="N13" s="6"/>
      <c r="O13" s="6"/>
      <c r="P13" s="6"/>
      <c r="Q13" s="8"/>
    </row>
    <row r="14" spans="1:17" ht="12.75">
      <c r="A14" s="8" t="s">
        <v>454</v>
      </c>
      <c r="B14" s="2" t="s">
        <v>282</v>
      </c>
      <c r="C14" s="11">
        <f>SUM(C15:C17)</f>
        <v>0</v>
      </c>
      <c r="D14" s="11">
        <f>SUM(D15:D17)</f>
        <v>0</v>
      </c>
      <c r="E14" s="11">
        <f>SUM(E15:E17)</f>
        <v>0</v>
      </c>
      <c r="F14" s="11">
        <f>SUM(F15:F17)</f>
        <v>0</v>
      </c>
      <c r="G14" s="6"/>
      <c r="H14" s="6"/>
      <c r="I14" s="6"/>
      <c r="J14" s="6"/>
      <c r="K14" s="6"/>
      <c r="L14" s="11">
        <f t="shared" si="0"/>
        <v>0</v>
      </c>
      <c r="M14" s="6"/>
      <c r="N14" s="6"/>
      <c r="O14" s="6"/>
      <c r="P14" s="6"/>
      <c r="Q14" s="8"/>
    </row>
    <row r="15" spans="1:17" ht="12.75">
      <c r="A15" s="8" t="s">
        <v>455</v>
      </c>
      <c r="B15" s="2" t="s">
        <v>284</v>
      </c>
      <c r="C15" s="12">
        <v>0</v>
      </c>
      <c r="D15" s="12">
        <v>0</v>
      </c>
      <c r="E15" s="12">
        <v>0</v>
      </c>
      <c r="F15" s="12">
        <v>0</v>
      </c>
      <c r="G15" s="6"/>
      <c r="H15" s="6"/>
      <c r="I15" s="6"/>
      <c r="J15" s="6"/>
      <c r="K15" s="6"/>
      <c r="L15" s="11">
        <f t="shared" si="0"/>
        <v>0</v>
      </c>
      <c r="M15" s="6"/>
      <c r="N15" s="6"/>
      <c r="O15" s="6"/>
      <c r="P15" s="6"/>
      <c r="Q15" s="8"/>
    </row>
    <row r="16" spans="1:17" ht="12.75">
      <c r="A16" s="8" t="s">
        <v>456</v>
      </c>
      <c r="B16" s="2" t="s">
        <v>286</v>
      </c>
      <c r="C16" s="12">
        <v>0</v>
      </c>
      <c r="D16" s="12">
        <v>0</v>
      </c>
      <c r="E16" s="12">
        <v>0</v>
      </c>
      <c r="F16" s="12">
        <v>0</v>
      </c>
      <c r="G16" s="6"/>
      <c r="H16" s="6"/>
      <c r="I16" s="6"/>
      <c r="J16" s="6"/>
      <c r="K16" s="6"/>
      <c r="L16" s="11">
        <f t="shared" si="0"/>
        <v>0</v>
      </c>
      <c r="M16" s="6"/>
      <c r="N16" s="6"/>
      <c r="O16" s="6"/>
      <c r="P16" s="6"/>
      <c r="Q16" s="8"/>
    </row>
    <row r="17" spans="1:17" ht="12.75">
      <c r="A17" s="8" t="s">
        <v>457</v>
      </c>
      <c r="B17" s="2" t="s">
        <v>288</v>
      </c>
      <c r="C17" s="12">
        <v>0</v>
      </c>
      <c r="D17" s="12">
        <v>0</v>
      </c>
      <c r="E17" s="12">
        <v>0</v>
      </c>
      <c r="F17" s="12">
        <v>0</v>
      </c>
      <c r="G17" s="6"/>
      <c r="H17" s="6"/>
      <c r="I17" s="6"/>
      <c r="J17" s="6"/>
      <c r="K17" s="6"/>
      <c r="L17" s="11">
        <f t="shared" si="0"/>
        <v>0</v>
      </c>
      <c r="M17" s="6"/>
      <c r="N17" s="6"/>
      <c r="O17" s="6"/>
      <c r="P17" s="6"/>
      <c r="Q17" s="8"/>
    </row>
    <row r="18" spans="1:17" ht="12.75">
      <c r="A18" s="8" t="s">
        <v>458</v>
      </c>
      <c r="B18" s="2" t="s">
        <v>290</v>
      </c>
      <c r="C18" s="11">
        <f>SUM(C19:C21)</f>
        <v>0</v>
      </c>
      <c r="D18" s="11">
        <f>SUM(D19:D21)</f>
        <v>0</v>
      </c>
      <c r="E18" s="11">
        <f>SUM(E19:E21)</f>
        <v>0</v>
      </c>
      <c r="F18" s="11">
        <f>SUM(F19:F21)</f>
        <v>0</v>
      </c>
      <c r="G18" s="6"/>
      <c r="H18" s="6"/>
      <c r="I18" s="6"/>
      <c r="J18" s="6"/>
      <c r="K18" s="6"/>
      <c r="L18" s="11">
        <f t="shared" si="0"/>
        <v>0</v>
      </c>
      <c r="M18" s="6"/>
      <c r="N18" s="6"/>
      <c r="O18" s="6"/>
      <c r="P18" s="6"/>
      <c r="Q18" s="8"/>
    </row>
    <row r="19" spans="1:17" ht="12.75">
      <c r="A19" s="8" t="s">
        <v>459</v>
      </c>
      <c r="B19" s="2" t="s">
        <v>292</v>
      </c>
      <c r="C19" s="12">
        <v>0</v>
      </c>
      <c r="D19" s="12">
        <v>0</v>
      </c>
      <c r="E19" s="12">
        <v>0</v>
      </c>
      <c r="F19" s="12">
        <v>0</v>
      </c>
      <c r="G19" s="6"/>
      <c r="H19" s="6"/>
      <c r="I19" s="6"/>
      <c r="J19" s="6"/>
      <c r="K19" s="6"/>
      <c r="L19" s="11">
        <f t="shared" si="0"/>
        <v>0</v>
      </c>
      <c r="M19" s="6"/>
      <c r="N19" s="6"/>
      <c r="O19" s="6"/>
      <c r="P19" s="6"/>
      <c r="Q19" s="8"/>
    </row>
    <row r="20" spans="1:17" ht="12.75">
      <c r="A20" s="8" t="s">
        <v>460</v>
      </c>
      <c r="B20" s="2" t="s">
        <v>294</v>
      </c>
      <c r="C20" s="12">
        <v>0</v>
      </c>
      <c r="D20" s="12">
        <v>0</v>
      </c>
      <c r="E20" s="12">
        <v>0</v>
      </c>
      <c r="F20" s="12">
        <v>0</v>
      </c>
      <c r="G20" s="6"/>
      <c r="H20" s="6"/>
      <c r="I20" s="6"/>
      <c r="J20" s="6"/>
      <c r="K20" s="6"/>
      <c r="L20" s="11">
        <f t="shared" si="0"/>
        <v>0</v>
      </c>
      <c r="M20" s="6"/>
      <c r="N20" s="6"/>
      <c r="O20" s="6"/>
      <c r="P20" s="6"/>
      <c r="Q20" s="8"/>
    </row>
    <row r="21" spans="1:17" ht="12.75">
      <c r="A21" s="8" t="s">
        <v>461</v>
      </c>
      <c r="B21" s="2" t="s">
        <v>296</v>
      </c>
      <c r="C21" s="11">
        <f>SUM(C22:C24)</f>
        <v>0</v>
      </c>
      <c r="D21" s="11">
        <f>SUM(D22:D24)</f>
        <v>0</v>
      </c>
      <c r="E21" s="11">
        <f>SUM(E22:E24)</f>
        <v>0</v>
      </c>
      <c r="F21" s="11">
        <f>SUM(F22:F24)</f>
        <v>0</v>
      </c>
      <c r="G21" s="6"/>
      <c r="H21" s="6"/>
      <c r="I21" s="6"/>
      <c r="J21" s="6"/>
      <c r="K21" s="6"/>
      <c r="L21" s="11">
        <f t="shared" si="0"/>
        <v>0</v>
      </c>
      <c r="M21" s="6"/>
      <c r="N21" s="6"/>
      <c r="O21" s="6"/>
      <c r="P21" s="6"/>
      <c r="Q21" s="8"/>
    </row>
    <row r="22" spans="1:17" ht="12.75">
      <c r="A22" s="8" t="s">
        <v>462</v>
      </c>
      <c r="B22" s="2" t="s">
        <v>298</v>
      </c>
      <c r="C22" s="12">
        <v>0</v>
      </c>
      <c r="D22" s="12">
        <v>0</v>
      </c>
      <c r="E22" s="12">
        <v>0</v>
      </c>
      <c r="F22" s="12">
        <v>0</v>
      </c>
      <c r="G22" s="6"/>
      <c r="H22" s="6"/>
      <c r="I22" s="6"/>
      <c r="J22" s="6"/>
      <c r="K22" s="6"/>
      <c r="L22" s="11">
        <f t="shared" si="0"/>
        <v>0</v>
      </c>
      <c r="M22" s="6"/>
      <c r="N22" s="6"/>
      <c r="O22" s="6"/>
      <c r="P22" s="6"/>
      <c r="Q22" s="8"/>
    </row>
    <row r="23" spans="1:17" ht="12.75">
      <c r="A23" s="8" t="s">
        <v>463</v>
      </c>
      <c r="B23" s="2" t="s">
        <v>300</v>
      </c>
      <c r="C23" s="12">
        <v>0</v>
      </c>
      <c r="D23" s="12">
        <v>0</v>
      </c>
      <c r="E23" s="12">
        <v>0</v>
      </c>
      <c r="F23" s="12">
        <v>0</v>
      </c>
      <c r="G23" s="6"/>
      <c r="H23" s="6"/>
      <c r="I23" s="6"/>
      <c r="J23" s="6"/>
      <c r="K23" s="6"/>
      <c r="L23" s="11">
        <f t="shared" si="0"/>
        <v>0</v>
      </c>
      <c r="M23" s="6"/>
      <c r="N23" s="6"/>
      <c r="O23" s="6"/>
      <c r="P23" s="6"/>
      <c r="Q23" s="8"/>
    </row>
    <row r="24" spans="1:17" ht="12.75">
      <c r="A24" s="8" t="s">
        <v>464</v>
      </c>
      <c r="B24" s="2" t="s">
        <v>302</v>
      </c>
      <c r="C24" s="12">
        <v>0</v>
      </c>
      <c r="D24" s="12">
        <v>0</v>
      </c>
      <c r="E24" s="12">
        <v>0</v>
      </c>
      <c r="F24" s="12">
        <v>0</v>
      </c>
      <c r="G24" s="6"/>
      <c r="H24" s="6"/>
      <c r="I24" s="6"/>
      <c r="J24" s="6"/>
      <c r="K24" s="6"/>
      <c r="L24" s="11">
        <f t="shared" si="0"/>
        <v>0</v>
      </c>
      <c r="M24" s="6"/>
      <c r="N24" s="6"/>
      <c r="O24" s="6"/>
      <c r="P24" s="6"/>
      <c r="Q24" s="8"/>
    </row>
    <row r="25" spans="1:17" ht="12.75">
      <c r="A25" s="8" t="s">
        <v>465</v>
      </c>
      <c r="B25" s="2" t="s">
        <v>304</v>
      </c>
      <c r="C25" s="11">
        <f>SUM(C26:C28)</f>
        <v>100</v>
      </c>
      <c r="D25" s="11">
        <f>SUM(D26:D28)</f>
        <v>0</v>
      </c>
      <c r="E25" s="11">
        <f>SUM(E26:E28)</f>
        <v>0</v>
      </c>
      <c r="F25" s="11">
        <f>SUM(F26:F28)</f>
        <v>0</v>
      </c>
      <c r="G25" s="11">
        <f>SUM(G26:G28)</f>
        <v>0</v>
      </c>
      <c r="H25" s="6"/>
      <c r="I25" s="6"/>
      <c r="J25" s="6"/>
      <c r="K25" s="6"/>
      <c r="L25" s="11">
        <f t="shared" si="0"/>
        <v>100</v>
      </c>
      <c r="M25" s="6"/>
      <c r="N25" s="6"/>
      <c r="O25" s="6"/>
      <c r="P25" s="6"/>
      <c r="Q25" s="8"/>
    </row>
    <row r="26" spans="1:17" ht="12.75">
      <c r="A26" s="8" t="s">
        <v>466</v>
      </c>
      <c r="B26" s="2" t="s">
        <v>306</v>
      </c>
      <c r="C26" s="12">
        <v>100</v>
      </c>
      <c r="D26" s="12">
        <v>0</v>
      </c>
      <c r="E26" s="12">
        <v>0</v>
      </c>
      <c r="F26" s="12">
        <v>0</v>
      </c>
      <c r="G26" s="12">
        <v>0</v>
      </c>
      <c r="H26" s="6"/>
      <c r="I26" s="6"/>
      <c r="J26" s="6"/>
      <c r="K26" s="6"/>
      <c r="L26" s="11">
        <f t="shared" si="0"/>
        <v>100</v>
      </c>
      <c r="M26" s="6"/>
      <c r="N26" s="6"/>
      <c r="O26" s="6"/>
      <c r="P26" s="6"/>
      <c r="Q26" s="8"/>
    </row>
    <row r="27" spans="1:17" ht="12.75">
      <c r="A27" s="8" t="s">
        <v>467</v>
      </c>
      <c r="B27" s="2" t="s">
        <v>308</v>
      </c>
      <c r="C27" s="12">
        <v>0</v>
      </c>
      <c r="D27" s="12">
        <v>0</v>
      </c>
      <c r="E27" s="12">
        <v>0</v>
      </c>
      <c r="F27" s="12">
        <v>0</v>
      </c>
      <c r="G27" s="6"/>
      <c r="H27" s="6"/>
      <c r="I27" s="6"/>
      <c r="J27" s="6"/>
      <c r="K27" s="6"/>
      <c r="L27" s="11">
        <f t="shared" si="0"/>
        <v>0</v>
      </c>
      <c r="M27" s="6"/>
      <c r="N27" s="6"/>
      <c r="O27" s="6"/>
      <c r="P27" s="6"/>
      <c r="Q27" s="8"/>
    </row>
    <row r="28" spans="1:17" ht="12.75">
      <c r="A28" s="8" t="s">
        <v>468</v>
      </c>
      <c r="B28" s="2" t="s">
        <v>310</v>
      </c>
      <c r="C28" s="11">
        <f>SUM(C29:C31)</f>
        <v>0</v>
      </c>
      <c r="D28" s="11">
        <f>SUM(D29:D31)</f>
        <v>0</v>
      </c>
      <c r="E28" s="11">
        <f>SUM(E29:E31)</f>
        <v>0</v>
      </c>
      <c r="F28" s="11">
        <f>SUM(F29:F31)</f>
        <v>0</v>
      </c>
      <c r="G28" s="6"/>
      <c r="H28" s="6"/>
      <c r="I28" s="6"/>
      <c r="J28" s="6"/>
      <c r="K28" s="6"/>
      <c r="L28" s="11">
        <f t="shared" si="0"/>
        <v>0</v>
      </c>
      <c r="M28" s="6"/>
      <c r="N28" s="6"/>
      <c r="O28" s="6"/>
      <c r="P28" s="6"/>
      <c r="Q28" s="8"/>
    </row>
    <row r="29" spans="1:17" ht="12.75">
      <c r="A29" s="8" t="s">
        <v>469</v>
      </c>
      <c r="B29" s="2" t="s">
        <v>312</v>
      </c>
      <c r="C29" s="12">
        <v>0</v>
      </c>
      <c r="D29" s="12">
        <v>0</v>
      </c>
      <c r="E29" s="12">
        <v>0</v>
      </c>
      <c r="F29" s="12">
        <v>0</v>
      </c>
      <c r="G29" s="6"/>
      <c r="H29" s="6"/>
      <c r="I29" s="6"/>
      <c r="J29" s="6"/>
      <c r="K29" s="6"/>
      <c r="L29" s="11">
        <f t="shared" si="0"/>
        <v>0</v>
      </c>
      <c r="M29" s="6"/>
      <c r="N29" s="6"/>
      <c r="O29" s="6"/>
      <c r="P29" s="6"/>
      <c r="Q29" s="8"/>
    </row>
    <row r="30" spans="1:17" ht="12.75">
      <c r="A30" s="8" t="s">
        <v>470</v>
      </c>
      <c r="B30" s="2" t="s">
        <v>314</v>
      </c>
      <c r="C30" s="12">
        <v>0</v>
      </c>
      <c r="D30" s="12">
        <v>0</v>
      </c>
      <c r="E30" s="12">
        <v>0</v>
      </c>
      <c r="F30" s="12">
        <v>0</v>
      </c>
      <c r="G30" s="6"/>
      <c r="H30" s="6"/>
      <c r="I30" s="6"/>
      <c r="J30" s="6"/>
      <c r="K30" s="6"/>
      <c r="L30" s="11">
        <f t="shared" si="0"/>
        <v>0</v>
      </c>
      <c r="M30" s="6"/>
      <c r="N30" s="6"/>
      <c r="O30" s="6"/>
      <c r="P30" s="6"/>
      <c r="Q30" s="8"/>
    </row>
    <row r="31" spans="1:17" ht="12.75">
      <c r="A31" s="8" t="s">
        <v>471</v>
      </c>
      <c r="B31" s="2" t="s">
        <v>316</v>
      </c>
      <c r="C31" s="12">
        <v>0</v>
      </c>
      <c r="D31" s="12">
        <v>0</v>
      </c>
      <c r="E31" s="12">
        <v>0</v>
      </c>
      <c r="F31" s="12">
        <v>0</v>
      </c>
      <c r="G31" s="6"/>
      <c r="H31" s="6"/>
      <c r="I31" s="6"/>
      <c r="J31" s="6"/>
      <c r="K31" s="6"/>
      <c r="L31" s="11">
        <f t="shared" si="0"/>
        <v>0</v>
      </c>
      <c r="M31" s="6"/>
      <c r="N31" s="6"/>
      <c r="O31" s="6"/>
      <c r="P31" s="6"/>
      <c r="Q31" s="8"/>
    </row>
    <row r="32" spans="1:17" ht="12.75">
      <c r="A32" s="8" t="s">
        <v>472</v>
      </c>
      <c r="B32" s="2" t="s">
        <v>318</v>
      </c>
      <c r="C32" s="11">
        <f>SUM(C33:C34)</f>
        <v>4275333</v>
      </c>
      <c r="D32" s="11">
        <f>SUM(D33:D34)</f>
        <v>62263</v>
      </c>
      <c r="E32" s="11">
        <f>SUM(E33:E34)</f>
        <v>628414</v>
      </c>
      <c r="F32" s="11">
        <f>SUM(F33:F34)</f>
        <v>167145</v>
      </c>
      <c r="G32" s="11">
        <f>SUM(G33:G34)</f>
        <v>154</v>
      </c>
      <c r="H32" s="6"/>
      <c r="I32" s="6"/>
      <c r="J32" s="6"/>
      <c r="K32" s="6"/>
      <c r="L32" s="11">
        <f t="shared" si="0"/>
        <v>5133001</v>
      </c>
      <c r="M32" s="6"/>
      <c r="N32" s="6"/>
      <c r="O32" s="6"/>
      <c r="P32" s="6"/>
      <c r="Q32" s="8"/>
    </row>
    <row r="33" spans="1:17" ht="12.75">
      <c r="A33" s="8" t="s">
        <v>473</v>
      </c>
      <c r="B33" s="2" t="s">
        <v>320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6"/>
      <c r="I33" s="6"/>
      <c r="J33" s="6"/>
      <c r="K33" s="6"/>
      <c r="L33" s="11">
        <f t="shared" si="0"/>
        <v>0</v>
      </c>
      <c r="M33" s="6"/>
      <c r="N33" s="6"/>
      <c r="O33" s="6"/>
      <c r="P33" s="6"/>
      <c r="Q33" s="8"/>
    </row>
    <row r="34" spans="1:17" ht="12.75">
      <c r="A34" s="8" t="s">
        <v>474</v>
      </c>
      <c r="B34" s="2" t="s">
        <v>322</v>
      </c>
      <c r="C34" s="11">
        <f>SUM(C35:C37)</f>
        <v>4275333</v>
      </c>
      <c r="D34" s="11">
        <f>SUM(D35:D37)</f>
        <v>62263</v>
      </c>
      <c r="E34" s="11">
        <f>SUM(E35:E37)</f>
        <v>628414</v>
      </c>
      <c r="F34" s="11">
        <f>SUM(F35:F37)</f>
        <v>167145</v>
      </c>
      <c r="G34" s="11">
        <f>SUM(G35:G37)</f>
        <v>154</v>
      </c>
      <c r="H34" s="6"/>
      <c r="I34" s="6"/>
      <c r="J34" s="6"/>
      <c r="K34" s="6"/>
      <c r="L34" s="11">
        <f t="shared" si="0"/>
        <v>5133001</v>
      </c>
      <c r="M34" s="6"/>
      <c r="N34" s="6"/>
      <c r="O34" s="6"/>
      <c r="P34" s="6"/>
      <c r="Q34" s="8"/>
    </row>
    <row r="35" spans="1:17" ht="12.75">
      <c r="A35" s="8" t="s">
        <v>475</v>
      </c>
      <c r="B35" s="2" t="s">
        <v>324</v>
      </c>
      <c r="C35" s="12">
        <v>1018171</v>
      </c>
      <c r="D35" s="12">
        <v>0</v>
      </c>
      <c r="E35" s="12">
        <v>437493</v>
      </c>
      <c r="F35" s="12">
        <v>61602</v>
      </c>
      <c r="G35" s="12">
        <v>0</v>
      </c>
      <c r="H35" s="6"/>
      <c r="I35" s="6"/>
      <c r="J35" s="6"/>
      <c r="K35" s="6"/>
      <c r="L35" s="11">
        <f t="shared" si="0"/>
        <v>1517266</v>
      </c>
      <c r="M35" s="6"/>
      <c r="N35" s="6"/>
      <c r="O35" s="6"/>
      <c r="P35" s="6"/>
      <c r="Q35" s="8"/>
    </row>
    <row r="36" spans="1:17" ht="12.75">
      <c r="A36" s="8" t="s">
        <v>476</v>
      </c>
      <c r="B36" s="2" t="s">
        <v>326</v>
      </c>
      <c r="C36" s="12">
        <v>2989491</v>
      </c>
      <c r="D36" s="12">
        <v>62261</v>
      </c>
      <c r="E36" s="12">
        <v>182977</v>
      </c>
      <c r="F36" s="12">
        <v>61535</v>
      </c>
      <c r="G36" s="12">
        <v>0</v>
      </c>
      <c r="H36" s="6"/>
      <c r="I36" s="6"/>
      <c r="J36" s="6"/>
      <c r="K36" s="6"/>
      <c r="L36" s="11">
        <f t="shared" si="0"/>
        <v>3296264</v>
      </c>
      <c r="M36" s="6"/>
      <c r="N36" s="6"/>
      <c r="O36" s="6"/>
      <c r="P36" s="6"/>
      <c r="Q36" s="8"/>
    </row>
    <row r="37" spans="1:17" ht="12.75">
      <c r="A37" s="8" t="s">
        <v>477</v>
      </c>
      <c r="B37" s="2" t="s">
        <v>328</v>
      </c>
      <c r="C37" s="13">
        <v>267671</v>
      </c>
      <c r="D37" s="12">
        <v>2</v>
      </c>
      <c r="E37" s="12">
        <v>7944</v>
      </c>
      <c r="F37" s="12">
        <v>44008</v>
      </c>
      <c r="G37" s="12">
        <v>154</v>
      </c>
      <c r="H37" s="6"/>
      <c r="I37" s="6"/>
      <c r="J37" s="6"/>
      <c r="K37" s="6"/>
      <c r="L37" s="11">
        <f t="shared" si="0"/>
        <v>319471</v>
      </c>
      <c r="M37" s="6"/>
      <c r="N37" s="6"/>
      <c r="O37" s="6"/>
      <c r="P37" s="6"/>
      <c r="Q37" s="8"/>
    </row>
    <row r="38" spans="1:17" ht="12.75">
      <c r="A38" s="8" t="s">
        <v>478</v>
      </c>
      <c r="B38" s="2" t="s">
        <v>330</v>
      </c>
      <c r="C38" s="11">
        <f>SUM(C39:C40)</f>
        <v>857411</v>
      </c>
      <c r="D38" s="11">
        <f>SUM(D39:D40)</f>
        <v>0</v>
      </c>
      <c r="E38" s="11">
        <f>SUM(E39:E40)</f>
        <v>20144</v>
      </c>
      <c r="F38" s="11">
        <f>SUM(F39:F40)</f>
        <v>0</v>
      </c>
      <c r="G38" s="11">
        <f>SUM(G39:G40)</f>
        <v>0</v>
      </c>
      <c r="H38" s="6"/>
      <c r="I38" s="6"/>
      <c r="J38" s="6"/>
      <c r="K38" s="6"/>
      <c r="L38" s="11">
        <f t="shared" si="0"/>
        <v>877555</v>
      </c>
      <c r="M38" s="6"/>
      <c r="N38" s="6"/>
      <c r="O38" s="6"/>
      <c r="P38" s="6"/>
      <c r="Q38" s="8"/>
    </row>
    <row r="39" spans="1:17" ht="12.75">
      <c r="A39" s="8" t="s">
        <v>479</v>
      </c>
      <c r="B39" s="2" t="s">
        <v>332</v>
      </c>
      <c r="C39" s="12">
        <v>857411</v>
      </c>
      <c r="D39" s="12">
        <v>0</v>
      </c>
      <c r="E39" s="12">
        <v>20144</v>
      </c>
      <c r="F39" s="12">
        <v>0</v>
      </c>
      <c r="G39" s="12"/>
      <c r="H39" s="6"/>
      <c r="I39" s="6"/>
      <c r="J39" s="6"/>
      <c r="K39" s="6"/>
      <c r="L39" s="11">
        <f t="shared" si="0"/>
        <v>877555</v>
      </c>
      <c r="M39" s="6"/>
      <c r="N39" s="6"/>
      <c r="O39" s="6"/>
      <c r="P39" s="6"/>
      <c r="Q39" s="8"/>
    </row>
    <row r="40" spans="1:17" ht="12.75">
      <c r="A40" s="8" t="s">
        <v>480</v>
      </c>
      <c r="B40" s="2" t="s">
        <v>334</v>
      </c>
      <c r="C40" s="11">
        <f>SUM(C41:C43)</f>
        <v>0</v>
      </c>
      <c r="D40" s="11">
        <f>SUM(D41:D43)</f>
        <v>0</v>
      </c>
      <c r="E40" s="11">
        <f>SUM(E41:E43)</f>
        <v>0</v>
      </c>
      <c r="F40" s="11">
        <f>SUM(F41:F43)</f>
        <v>0</v>
      </c>
      <c r="G40" s="11">
        <f>SUM(G41:G43)</f>
        <v>0</v>
      </c>
      <c r="H40" s="6"/>
      <c r="I40" s="6"/>
      <c r="J40" s="6"/>
      <c r="K40" s="6"/>
      <c r="L40" s="11">
        <f t="shared" si="0"/>
        <v>0</v>
      </c>
      <c r="M40" s="6"/>
      <c r="N40" s="6"/>
      <c r="O40" s="6"/>
      <c r="P40" s="6"/>
      <c r="Q40" s="8"/>
    </row>
    <row r="41" spans="1:17" ht="12.75">
      <c r="A41" s="8" t="s">
        <v>481</v>
      </c>
      <c r="B41" s="2" t="s">
        <v>336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6"/>
      <c r="I41" s="6"/>
      <c r="J41" s="6"/>
      <c r="K41" s="6"/>
      <c r="L41" s="11">
        <f t="shared" si="0"/>
        <v>0</v>
      </c>
      <c r="M41" s="6"/>
      <c r="N41" s="6"/>
      <c r="O41" s="6"/>
      <c r="P41" s="6"/>
      <c r="Q41" s="8"/>
    </row>
    <row r="42" spans="1:17" ht="12.75">
      <c r="A42" s="8" t="s">
        <v>482</v>
      </c>
      <c r="B42" s="2" t="s">
        <v>338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6"/>
      <c r="I42" s="6"/>
      <c r="J42" s="6"/>
      <c r="K42" s="6"/>
      <c r="L42" s="11">
        <f t="shared" si="0"/>
        <v>0</v>
      </c>
      <c r="M42" s="6"/>
      <c r="N42" s="6"/>
      <c r="O42" s="6"/>
      <c r="P42" s="6"/>
      <c r="Q42" s="8"/>
    </row>
    <row r="43" spans="1:17" ht="12.75">
      <c r="A43" s="8" t="s">
        <v>483</v>
      </c>
      <c r="B43" s="2" t="s">
        <v>340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6"/>
      <c r="I43" s="6"/>
      <c r="J43" s="6"/>
      <c r="K43" s="6"/>
      <c r="L43" s="11">
        <f t="shared" si="0"/>
        <v>0</v>
      </c>
      <c r="M43" s="6"/>
      <c r="N43" s="6"/>
      <c r="O43" s="6"/>
      <c r="P43" s="6"/>
      <c r="Q43" s="8"/>
    </row>
    <row r="44" spans="1:17" ht="12.75">
      <c r="A44" s="8" t="s">
        <v>484</v>
      </c>
      <c r="B44" s="2" t="s">
        <v>380</v>
      </c>
      <c r="C44" s="11">
        <f>SUM(C45:C49)</f>
        <v>0</v>
      </c>
      <c r="D44" s="11">
        <f>SUM(D45:D49)</f>
        <v>0</v>
      </c>
      <c r="E44" s="11">
        <f>SUM(E45:E49)</f>
        <v>0</v>
      </c>
      <c r="F44" s="11">
        <f>SUM(F45:F49)</f>
        <v>0</v>
      </c>
      <c r="G44" s="6"/>
      <c r="H44" s="6"/>
      <c r="I44" s="6"/>
      <c r="J44" s="6"/>
      <c r="K44" s="6"/>
      <c r="L44" s="11">
        <f t="shared" si="0"/>
        <v>0</v>
      </c>
      <c r="M44" s="6"/>
      <c r="N44" s="6"/>
      <c r="O44" s="6"/>
      <c r="P44" s="6"/>
      <c r="Q44" s="8"/>
    </row>
    <row r="45" spans="1:17" ht="12.75">
      <c r="A45" s="8" t="s">
        <v>485</v>
      </c>
      <c r="B45" s="2" t="s">
        <v>382</v>
      </c>
      <c r="C45" s="12">
        <v>0</v>
      </c>
      <c r="D45" s="12">
        <v>0</v>
      </c>
      <c r="E45" s="12">
        <v>0</v>
      </c>
      <c r="F45" s="12">
        <v>0</v>
      </c>
      <c r="G45" s="6"/>
      <c r="H45" s="6"/>
      <c r="I45" s="6"/>
      <c r="J45" s="6"/>
      <c r="K45" s="6"/>
      <c r="L45" s="11">
        <f t="shared" si="0"/>
        <v>0</v>
      </c>
      <c r="M45" s="6"/>
      <c r="N45" s="6"/>
      <c r="O45" s="6"/>
      <c r="P45" s="6"/>
      <c r="Q45" s="8"/>
    </row>
    <row r="46" spans="1:17" ht="12.75">
      <c r="A46" s="8" t="s">
        <v>486</v>
      </c>
      <c r="B46" s="2" t="s">
        <v>384</v>
      </c>
      <c r="C46" s="12">
        <v>0</v>
      </c>
      <c r="D46" s="12">
        <v>0</v>
      </c>
      <c r="E46" s="12">
        <v>0</v>
      </c>
      <c r="F46" s="12">
        <v>0</v>
      </c>
      <c r="G46" s="6"/>
      <c r="H46" s="6"/>
      <c r="I46" s="6"/>
      <c r="J46" s="6"/>
      <c r="K46" s="6"/>
      <c r="L46" s="11">
        <f t="shared" si="0"/>
        <v>0</v>
      </c>
      <c r="M46" s="6"/>
      <c r="N46" s="6"/>
      <c r="O46" s="6"/>
      <c r="P46" s="6"/>
      <c r="Q46" s="8"/>
    </row>
    <row r="47" spans="1:17" ht="12.75">
      <c r="A47" s="8" t="s">
        <v>487</v>
      </c>
      <c r="B47" s="2" t="s">
        <v>386</v>
      </c>
      <c r="C47" s="12">
        <v>0</v>
      </c>
      <c r="D47" s="12">
        <v>0</v>
      </c>
      <c r="E47" s="12">
        <v>0</v>
      </c>
      <c r="F47" s="12">
        <v>0</v>
      </c>
      <c r="G47" s="6"/>
      <c r="H47" s="6"/>
      <c r="I47" s="6"/>
      <c r="J47" s="6"/>
      <c r="K47" s="6"/>
      <c r="L47" s="11">
        <f t="shared" si="0"/>
        <v>0</v>
      </c>
      <c r="M47" s="6"/>
      <c r="N47" s="6"/>
      <c r="O47" s="6"/>
      <c r="P47" s="6"/>
      <c r="Q47" s="8"/>
    </row>
    <row r="48" spans="1:17" ht="12.75">
      <c r="A48" s="8" t="s">
        <v>488</v>
      </c>
      <c r="B48" s="2" t="s">
        <v>388</v>
      </c>
      <c r="C48" s="12">
        <v>0</v>
      </c>
      <c r="D48" s="12">
        <v>0</v>
      </c>
      <c r="E48" s="12">
        <v>0</v>
      </c>
      <c r="F48" s="12">
        <v>0</v>
      </c>
      <c r="G48" s="6"/>
      <c r="H48" s="6"/>
      <c r="I48" s="6"/>
      <c r="J48" s="6"/>
      <c r="K48" s="6"/>
      <c r="L48" s="11">
        <f t="shared" si="0"/>
        <v>0</v>
      </c>
      <c r="M48" s="6"/>
      <c r="N48" s="6"/>
      <c r="O48" s="6"/>
      <c r="P48" s="6"/>
      <c r="Q48" s="8"/>
    </row>
    <row r="49" spans="1:17" ht="12.75">
      <c r="A49" s="8" t="s">
        <v>489</v>
      </c>
      <c r="B49" s="2" t="s">
        <v>390</v>
      </c>
      <c r="C49" s="12">
        <v>0</v>
      </c>
      <c r="D49" s="12">
        <v>0</v>
      </c>
      <c r="E49" s="12">
        <v>0</v>
      </c>
      <c r="F49" s="12">
        <v>0</v>
      </c>
      <c r="G49" s="6"/>
      <c r="H49" s="6"/>
      <c r="I49" s="6"/>
      <c r="J49" s="6"/>
      <c r="K49" s="6"/>
      <c r="L49" s="11">
        <f t="shared" si="0"/>
        <v>0</v>
      </c>
      <c r="M49" s="6"/>
      <c r="N49" s="6"/>
      <c r="O49" s="6"/>
      <c r="P49" s="6"/>
      <c r="Q49" s="8"/>
    </row>
    <row r="50" spans="1:17" ht="12.75">
      <c r="A50" s="8" t="s">
        <v>490</v>
      </c>
      <c r="B50" s="2" t="s">
        <v>392</v>
      </c>
      <c r="C50" s="12">
        <v>0</v>
      </c>
      <c r="D50" s="12">
        <v>0</v>
      </c>
      <c r="E50" s="12">
        <v>0</v>
      </c>
      <c r="F50" s="12">
        <v>0</v>
      </c>
      <c r="G50" s="6"/>
      <c r="H50" s="6"/>
      <c r="I50" s="6"/>
      <c r="J50" s="6"/>
      <c r="K50" s="6"/>
      <c r="L50" s="11">
        <f t="shared" si="0"/>
        <v>0</v>
      </c>
      <c r="M50" s="6"/>
      <c r="N50" s="6"/>
      <c r="O50" s="6"/>
      <c r="P50" s="6"/>
      <c r="Q50" s="8"/>
    </row>
    <row r="51" spans="1:17" ht="12.75">
      <c r="A51" s="8" t="s">
        <v>491</v>
      </c>
      <c r="B51" s="2" t="s">
        <v>394</v>
      </c>
      <c r="C51" s="11">
        <f>SUM(C52:C53)</f>
        <v>2572</v>
      </c>
      <c r="D51" s="11">
        <f>SUM(D52:D53)</f>
        <v>0</v>
      </c>
      <c r="E51" s="11">
        <f>SUM(E52:E53)</f>
        <v>0</v>
      </c>
      <c r="F51" s="11">
        <f>SUM(F52:F53)</f>
        <v>0</v>
      </c>
      <c r="G51" s="11">
        <f>SUM(G52:G53)</f>
        <v>902</v>
      </c>
      <c r="H51" s="6"/>
      <c r="I51" s="6"/>
      <c r="J51" s="6"/>
      <c r="K51" s="6"/>
      <c r="L51" s="11">
        <f t="shared" si="0"/>
        <v>1670</v>
      </c>
      <c r="M51" s="6"/>
      <c r="N51" s="6"/>
      <c r="O51" s="6"/>
      <c r="P51" s="6"/>
      <c r="Q51" s="8"/>
    </row>
    <row r="52" spans="1:17" ht="12.75">
      <c r="A52" s="8" t="s">
        <v>492</v>
      </c>
      <c r="B52" s="2" t="s">
        <v>396</v>
      </c>
      <c r="C52" s="12">
        <v>2572</v>
      </c>
      <c r="D52" s="12">
        <v>0</v>
      </c>
      <c r="E52" s="12">
        <v>0</v>
      </c>
      <c r="F52" s="12">
        <v>0</v>
      </c>
      <c r="G52" s="12">
        <v>902</v>
      </c>
      <c r="H52" s="6"/>
      <c r="I52" s="6"/>
      <c r="J52" s="6"/>
      <c r="K52" s="6"/>
      <c r="L52" s="11">
        <f t="shared" si="0"/>
        <v>1670</v>
      </c>
      <c r="M52" s="6"/>
      <c r="N52" s="6"/>
      <c r="O52" s="6"/>
      <c r="P52" s="6"/>
      <c r="Q52" s="8"/>
    </row>
    <row r="53" spans="1:17" ht="12.75">
      <c r="A53" s="8" t="s">
        <v>493</v>
      </c>
      <c r="B53" s="2" t="s">
        <v>398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6"/>
      <c r="I53" s="6"/>
      <c r="J53" s="6"/>
      <c r="K53" s="6"/>
      <c r="L53" s="11">
        <f t="shared" si="0"/>
        <v>0</v>
      </c>
      <c r="M53" s="6"/>
      <c r="N53" s="6"/>
      <c r="O53" s="6"/>
      <c r="P53" s="6"/>
      <c r="Q53" s="8"/>
    </row>
    <row r="54" spans="1:17" ht="12.75">
      <c r="A54" s="8" t="s">
        <v>494</v>
      </c>
      <c r="B54" s="2" t="s">
        <v>400</v>
      </c>
      <c r="C54" s="11">
        <f>SUM(C55:C56)</f>
        <v>17029</v>
      </c>
      <c r="D54" s="11">
        <f>SUM(D55:D56)</f>
        <v>0</v>
      </c>
      <c r="E54" s="11">
        <f>SUM(E55:E56)</f>
        <v>0</v>
      </c>
      <c r="F54" s="11">
        <f>SUM(F55:F56)</f>
        <v>0</v>
      </c>
      <c r="G54" s="11">
        <f>SUM(G55:G56)</f>
        <v>13654</v>
      </c>
      <c r="H54" s="6"/>
      <c r="I54" s="6"/>
      <c r="J54" s="6"/>
      <c r="K54" s="6"/>
      <c r="L54" s="11">
        <f t="shared" si="0"/>
        <v>3375</v>
      </c>
      <c r="M54" s="6"/>
      <c r="N54" s="6"/>
      <c r="O54" s="6"/>
      <c r="P54" s="6"/>
      <c r="Q54" s="8"/>
    </row>
    <row r="55" spans="1:17" ht="12.75">
      <c r="A55" s="8" t="s">
        <v>299</v>
      </c>
      <c r="B55" s="2" t="s">
        <v>402</v>
      </c>
      <c r="C55" s="12">
        <v>-252</v>
      </c>
      <c r="D55" s="12">
        <v>0</v>
      </c>
      <c r="E55" s="12">
        <v>0</v>
      </c>
      <c r="F55" s="12">
        <v>0</v>
      </c>
      <c r="G55" s="12">
        <v>0</v>
      </c>
      <c r="H55" s="6"/>
      <c r="I55" s="6"/>
      <c r="J55" s="6"/>
      <c r="K55" s="6"/>
      <c r="L55" s="11">
        <f t="shared" si="0"/>
        <v>-252</v>
      </c>
      <c r="M55" s="6"/>
      <c r="N55" s="6"/>
      <c r="O55" s="6"/>
      <c r="P55" s="6"/>
      <c r="Q55" s="8"/>
    </row>
    <row r="56" spans="1:17" ht="12.75">
      <c r="A56" s="8" t="s">
        <v>495</v>
      </c>
      <c r="B56" s="2" t="s">
        <v>404</v>
      </c>
      <c r="C56" s="12">
        <v>17281</v>
      </c>
      <c r="D56" s="12">
        <v>0</v>
      </c>
      <c r="E56" s="12">
        <v>0</v>
      </c>
      <c r="F56" s="12">
        <v>0</v>
      </c>
      <c r="G56" s="12">
        <v>13654</v>
      </c>
      <c r="H56" s="6"/>
      <c r="I56" s="6"/>
      <c r="J56" s="6"/>
      <c r="K56" s="6"/>
      <c r="L56" s="11">
        <f t="shared" si="0"/>
        <v>3627</v>
      </c>
      <c r="M56" s="6"/>
      <c r="N56" s="6"/>
      <c r="O56" s="6"/>
      <c r="P56" s="6"/>
      <c r="Q56" s="8"/>
    </row>
    <row r="57" spans="1:17" ht="12.75">
      <c r="A57" s="8" t="s">
        <v>496</v>
      </c>
      <c r="B57" s="2" t="s">
        <v>406</v>
      </c>
      <c r="C57" s="12">
        <v>90855</v>
      </c>
      <c r="D57" s="12">
        <v>0</v>
      </c>
      <c r="E57" s="12">
        <v>0</v>
      </c>
      <c r="F57" s="12">
        <v>56305</v>
      </c>
      <c r="G57" s="12">
        <v>0</v>
      </c>
      <c r="H57" s="6"/>
      <c r="I57" s="6"/>
      <c r="J57" s="6"/>
      <c r="K57" s="6"/>
      <c r="L57" s="11">
        <f t="shared" si="0"/>
        <v>147160</v>
      </c>
      <c r="M57" s="6"/>
      <c r="N57" s="6"/>
      <c r="O57" s="6"/>
      <c r="P57" s="6"/>
      <c r="Q57" s="8"/>
    </row>
    <row r="58" spans="1:17" ht="12.75">
      <c r="A58" s="8" t="s">
        <v>497</v>
      </c>
      <c r="B58" s="2" t="s">
        <v>498</v>
      </c>
      <c r="C58" s="11">
        <f>SUM(C59:C60)</f>
        <v>1673</v>
      </c>
      <c r="D58" s="11">
        <f>SUM(D59:D60)</f>
        <v>0</v>
      </c>
      <c r="E58" s="11">
        <f>SUM(E59:E60)</f>
        <v>0</v>
      </c>
      <c r="F58" s="11">
        <f>SUM(F59:F60)</f>
        <v>0</v>
      </c>
      <c r="G58" s="6"/>
      <c r="H58" s="6"/>
      <c r="I58" s="6"/>
      <c r="J58" s="6"/>
      <c r="K58" s="6"/>
      <c r="L58" s="11">
        <f t="shared" si="0"/>
        <v>1673</v>
      </c>
      <c r="M58" s="6"/>
      <c r="N58" s="6"/>
      <c r="O58" s="6"/>
      <c r="P58" s="6"/>
      <c r="Q58" s="8"/>
    </row>
    <row r="59" spans="1:17" ht="12.75">
      <c r="A59" s="8" t="s">
        <v>499</v>
      </c>
      <c r="B59" s="2" t="s">
        <v>500</v>
      </c>
      <c r="C59" s="12">
        <v>1673</v>
      </c>
      <c r="D59" s="12">
        <v>0</v>
      </c>
      <c r="E59" s="12">
        <v>0</v>
      </c>
      <c r="F59" s="12">
        <v>0</v>
      </c>
      <c r="G59" s="6"/>
      <c r="H59" s="6"/>
      <c r="I59" s="6"/>
      <c r="J59" s="6"/>
      <c r="K59" s="6"/>
      <c r="L59" s="11">
        <f t="shared" si="0"/>
        <v>1673</v>
      </c>
      <c r="M59" s="6"/>
      <c r="N59" s="6"/>
      <c r="O59" s="6"/>
      <c r="P59" s="6"/>
      <c r="Q59" s="8"/>
    </row>
    <row r="60" spans="1:17" ht="12.75">
      <c r="A60" s="8" t="s">
        <v>501</v>
      </c>
      <c r="B60" s="2" t="s">
        <v>502</v>
      </c>
      <c r="C60" s="12">
        <v>0</v>
      </c>
      <c r="D60" s="12">
        <v>0</v>
      </c>
      <c r="E60" s="12">
        <v>0</v>
      </c>
      <c r="F60" s="12">
        <v>0</v>
      </c>
      <c r="G60" s="6"/>
      <c r="H60" s="6"/>
      <c r="I60" s="6"/>
      <c r="J60" s="6"/>
      <c r="K60" s="6"/>
      <c r="L60" s="11">
        <f t="shared" si="0"/>
        <v>0</v>
      </c>
      <c r="M60" s="6"/>
      <c r="N60" s="6"/>
      <c r="O60" s="6"/>
      <c r="P60" s="6"/>
      <c r="Q60" s="8"/>
    </row>
    <row r="61" spans="1:17" ht="12.75">
      <c r="A61" s="8" t="s">
        <v>503</v>
      </c>
      <c r="B61" s="2" t="s">
        <v>504</v>
      </c>
      <c r="C61" s="12">
        <v>1475</v>
      </c>
      <c r="D61" s="12">
        <v>3</v>
      </c>
      <c r="E61" s="12">
        <v>0</v>
      </c>
      <c r="F61" s="12">
        <v>0</v>
      </c>
      <c r="G61" s="12">
        <v>0</v>
      </c>
      <c r="H61" s="6"/>
      <c r="I61" s="6"/>
      <c r="J61" s="6"/>
      <c r="K61" s="6"/>
      <c r="L61" s="11">
        <f t="shared" si="0"/>
        <v>1478</v>
      </c>
      <c r="M61" s="6"/>
      <c r="N61" s="6"/>
      <c r="O61" s="6"/>
      <c r="P61" s="6"/>
      <c r="Q61" s="8"/>
    </row>
    <row r="62" spans="1:17" ht="12.75">
      <c r="A62" s="8" t="s">
        <v>505</v>
      </c>
      <c r="B62" s="2" t="s">
        <v>506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6"/>
      <c r="I62" s="6"/>
      <c r="J62" s="6"/>
      <c r="K62" s="6"/>
      <c r="L62" s="11">
        <f t="shared" si="0"/>
        <v>0</v>
      </c>
      <c r="M62" s="6"/>
      <c r="N62" s="6"/>
      <c r="O62" s="6"/>
      <c r="P62" s="6"/>
      <c r="Q62" s="8"/>
    </row>
    <row r="63" spans="1:1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5" ht="12.75">
      <c r="C65" s="7"/>
    </row>
    <row r="134" spans="1:17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54" spans="1:1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</sheetData>
  <mergeCells count="9">
    <mergeCell ref="O3:P3"/>
    <mergeCell ref="C2:F2"/>
    <mergeCell ref="L2:P2"/>
    <mergeCell ref="G2:K2"/>
    <mergeCell ref="C3:D3"/>
    <mergeCell ref="H3:I3"/>
    <mergeCell ref="J3:K3"/>
    <mergeCell ref="M3:N3"/>
    <mergeCell ref="E3:F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3" sqref="C23"/>
    </sheetView>
  </sheetViews>
  <sheetFormatPr defaultColWidth="9.140625" defaultRowHeight="12.75"/>
  <cols>
    <col min="1" max="1" width="58.140625" style="0" customWidth="1"/>
    <col min="2" max="2" width="4.421875" style="0" bestFit="1" customWidth="1"/>
    <col min="3" max="3" width="31.00390625" style="0" bestFit="1" customWidth="1"/>
    <col min="4" max="7" width="15.8515625" style="0" bestFit="1" customWidth="1"/>
  </cols>
  <sheetData>
    <row r="1" spans="1:26" s="5" customFormat="1" ht="12.75">
      <c r="A1" s="3" t="s">
        <v>507</v>
      </c>
      <c r="B1" s="4"/>
      <c r="C1" s="4"/>
      <c r="D1" s="4"/>
      <c r="E1" s="4"/>
      <c r="F1" s="4"/>
      <c r="G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5" ht="25.5" customHeight="1">
      <c r="A2" s="1"/>
      <c r="B2" s="1"/>
      <c r="C2" s="8" t="s">
        <v>429</v>
      </c>
      <c r="D2" s="53" t="s">
        <v>427</v>
      </c>
      <c r="E2" s="53"/>
      <c r="F2" s="53" t="s">
        <v>428</v>
      </c>
      <c r="G2" s="5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2.75">
      <c r="A3" s="1"/>
      <c r="B3" s="1"/>
      <c r="C3" s="8" t="s">
        <v>432</v>
      </c>
      <c r="D3" s="8" t="s">
        <v>430</v>
      </c>
      <c r="E3" s="8" t="s">
        <v>431</v>
      </c>
      <c r="F3" s="8" t="s">
        <v>430</v>
      </c>
      <c r="G3" s="8" t="s">
        <v>431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ht="12.75">
      <c r="A4" s="1"/>
      <c r="B4" s="1"/>
      <c r="C4" s="2" t="s">
        <v>21</v>
      </c>
      <c r="D4" s="2" t="s">
        <v>433</v>
      </c>
      <c r="E4" s="2" t="s">
        <v>434</v>
      </c>
      <c r="F4" s="2" t="s">
        <v>435</v>
      </c>
      <c r="G4" s="2" t="s">
        <v>436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>
      <c r="A5" s="8" t="s">
        <v>508</v>
      </c>
      <c r="B5" s="2" t="s">
        <v>266</v>
      </c>
      <c r="C5" s="11">
        <f>SUM(D5:G5)</f>
        <v>7469315</v>
      </c>
      <c r="D5" s="11">
        <f>SUM(D6,D51)</f>
        <v>6490010</v>
      </c>
      <c r="E5" s="11">
        <f>SUM(E6,E51)</f>
        <v>56953</v>
      </c>
      <c r="F5" s="11">
        <f>SUM(F6,F51)</f>
        <v>884056</v>
      </c>
      <c r="G5" s="11">
        <f>SUM(G6,G51)</f>
        <v>38296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8" t="s">
        <v>509</v>
      </c>
      <c r="B6" s="2" t="s">
        <v>268</v>
      </c>
      <c r="C6" s="11">
        <f aca="true" t="shared" si="0" ref="C6:C48">SUM(D6:G6)</f>
        <v>6781804</v>
      </c>
      <c r="D6" s="11">
        <f>SUM(D7:D8,D16,D23,D30,D31,D37:D38,D45,D48,D50)</f>
        <v>5799547</v>
      </c>
      <c r="E6" s="11">
        <f>SUM(E7:E8,E16,E23,E30,E31,E37:E38,E45,E48,E50)</f>
        <v>59905</v>
      </c>
      <c r="F6" s="11">
        <f>SUM(F7:F8,F16,F23,F30,F31,F37:F38,F45,F48,F50)</f>
        <v>884056</v>
      </c>
      <c r="G6" s="11">
        <f>SUM(G7:G8,G16,G23,G30,G31,G37:G38,G45,G48,G50)</f>
        <v>38296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8" t="s">
        <v>510</v>
      </c>
      <c r="B7" s="2" t="s">
        <v>270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8" t="s">
        <v>511</v>
      </c>
      <c r="B8" s="2" t="s">
        <v>272</v>
      </c>
      <c r="C8" s="11">
        <f t="shared" si="0"/>
        <v>7042</v>
      </c>
      <c r="D8" s="11">
        <f>SUM(D9:D11,D15)</f>
        <v>7042</v>
      </c>
      <c r="E8" s="11">
        <f>SUM(E9:E11,E15)</f>
        <v>0</v>
      </c>
      <c r="F8" s="11">
        <f>SUM(F9:F11,F15)</f>
        <v>0</v>
      </c>
      <c r="G8" s="11">
        <f>SUM(G9:G11,G15)</f>
        <v>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8" t="s">
        <v>512</v>
      </c>
      <c r="B9" s="2" t="s">
        <v>274</v>
      </c>
      <c r="C9" s="11">
        <f t="shared" si="0"/>
        <v>7042</v>
      </c>
      <c r="D9" s="12">
        <v>7042</v>
      </c>
      <c r="E9" s="12">
        <v>0</v>
      </c>
      <c r="F9" s="12">
        <v>0</v>
      </c>
      <c r="G9" s="12"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8" t="s">
        <v>513</v>
      </c>
      <c r="B10" s="2" t="s">
        <v>276</v>
      </c>
      <c r="C10" s="11">
        <f t="shared" si="0"/>
        <v>0</v>
      </c>
      <c r="D10" s="12">
        <v>0</v>
      </c>
      <c r="E10" s="12">
        <v>0</v>
      </c>
      <c r="F10" s="12">
        <v>0</v>
      </c>
      <c r="G10" s="12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8" t="s">
        <v>514</v>
      </c>
      <c r="B11" s="2" t="s">
        <v>278</v>
      </c>
      <c r="C11" s="11">
        <f t="shared" si="0"/>
        <v>0</v>
      </c>
      <c r="D11" s="11">
        <f>SUM(D12:D14)</f>
        <v>0</v>
      </c>
      <c r="E11" s="11">
        <f>SUM(E12:E14)</f>
        <v>0</v>
      </c>
      <c r="F11" s="11">
        <f>SUM(F12:F14)</f>
        <v>0</v>
      </c>
      <c r="G11" s="11">
        <f>SUM(G12:G14)</f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8" t="s">
        <v>515</v>
      </c>
      <c r="B12" s="2" t="s">
        <v>280</v>
      </c>
      <c r="C12" s="11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8" t="s">
        <v>516</v>
      </c>
      <c r="B13" s="2" t="s">
        <v>282</v>
      </c>
      <c r="C13" s="11">
        <f t="shared" si="0"/>
        <v>0</v>
      </c>
      <c r="D13" s="12">
        <v>0</v>
      </c>
      <c r="E13" s="12">
        <v>0</v>
      </c>
      <c r="F13" s="12">
        <v>0</v>
      </c>
      <c r="G13" s="12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8" t="s">
        <v>517</v>
      </c>
      <c r="B14" s="2" t="s">
        <v>284</v>
      </c>
      <c r="C14" s="11">
        <f t="shared" si="0"/>
        <v>0</v>
      </c>
      <c r="D14" s="12">
        <v>0</v>
      </c>
      <c r="E14" s="12">
        <v>0</v>
      </c>
      <c r="F14" s="12">
        <v>0</v>
      </c>
      <c r="G14" s="12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8" t="s">
        <v>518</v>
      </c>
      <c r="B15" s="2" t="s">
        <v>286</v>
      </c>
      <c r="C15" s="11">
        <f t="shared" si="0"/>
        <v>0</v>
      </c>
      <c r="D15" s="12">
        <v>0</v>
      </c>
      <c r="E15" s="12">
        <v>0</v>
      </c>
      <c r="F15" s="12">
        <v>0</v>
      </c>
      <c r="G15" s="12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8" t="s">
        <v>519</v>
      </c>
      <c r="B16" s="2" t="s">
        <v>288</v>
      </c>
      <c r="C16" s="11">
        <f t="shared" si="0"/>
        <v>0</v>
      </c>
      <c r="D16" s="11">
        <f>SUM(D17,D21:D22)</f>
        <v>0</v>
      </c>
      <c r="E16" s="11">
        <f>SUM(E17,E21:E22)</f>
        <v>0</v>
      </c>
      <c r="F16" s="11">
        <f>SUM(F17,F21:F22)</f>
        <v>0</v>
      </c>
      <c r="G16" s="11">
        <f>SUM(G17,G21:G22)</f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8" t="s">
        <v>520</v>
      </c>
      <c r="B17" s="2" t="s">
        <v>290</v>
      </c>
      <c r="C17" s="11">
        <f t="shared" si="0"/>
        <v>0</v>
      </c>
      <c r="D17" s="11">
        <f>SUM(D18:D20)</f>
        <v>0</v>
      </c>
      <c r="E17" s="11">
        <f>SUM(E18:E20)</f>
        <v>0</v>
      </c>
      <c r="F17" s="11">
        <f>SUM(F18:F20)</f>
        <v>0</v>
      </c>
      <c r="G17" s="11">
        <f>SUM(G18:G20)</f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8" t="s">
        <v>521</v>
      </c>
      <c r="B18" s="2" t="s">
        <v>292</v>
      </c>
      <c r="C18" s="11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8" t="s">
        <v>522</v>
      </c>
      <c r="B19" s="2" t="s">
        <v>294</v>
      </c>
      <c r="C19" s="11">
        <f t="shared" si="0"/>
        <v>0</v>
      </c>
      <c r="D19" s="12">
        <v>0</v>
      </c>
      <c r="E19" s="12">
        <v>0</v>
      </c>
      <c r="F19" s="12">
        <v>0</v>
      </c>
      <c r="G19" s="12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8" t="s">
        <v>523</v>
      </c>
      <c r="B20" s="2" t="s">
        <v>296</v>
      </c>
      <c r="C20" s="11">
        <f t="shared" si="0"/>
        <v>0</v>
      </c>
      <c r="D20" s="12">
        <v>0</v>
      </c>
      <c r="E20" s="12">
        <v>0</v>
      </c>
      <c r="F20" s="12">
        <v>0</v>
      </c>
      <c r="G20" s="12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8" t="s">
        <v>524</v>
      </c>
      <c r="B21" s="2" t="s">
        <v>298</v>
      </c>
      <c r="C21" s="11">
        <f t="shared" si="0"/>
        <v>0</v>
      </c>
      <c r="D21" s="12">
        <v>0</v>
      </c>
      <c r="E21" s="12">
        <v>0</v>
      </c>
      <c r="F21" s="12">
        <v>0</v>
      </c>
      <c r="G21" s="12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8" t="s">
        <v>525</v>
      </c>
      <c r="B22" s="2" t="s">
        <v>300</v>
      </c>
      <c r="C22" s="11">
        <f t="shared" si="0"/>
        <v>0</v>
      </c>
      <c r="D22" s="12">
        <v>0</v>
      </c>
      <c r="E22" s="12">
        <v>0</v>
      </c>
      <c r="F22" s="12">
        <v>0</v>
      </c>
      <c r="G22" s="12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8" t="s">
        <v>526</v>
      </c>
      <c r="B23" s="2" t="s">
        <v>302</v>
      </c>
      <c r="C23" s="11">
        <f t="shared" si="0"/>
        <v>6734188</v>
      </c>
      <c r="D23" s="11">
        <f>SUM(D24,D28:D29)</f>
        <v>5751931</v>
      </c>
      <c r="E23" s="11">
        <f>SUM(E24,E28:E29)</f>
        <v>59905</v>
      </c>
      <c r="F23" s="11">
        <f>SUM(F24,F28:F29)</f>
        <v>884056</v>
      </c>
      <c r="G23" s="11">
        <f>SUM(G24,G28:G29)</f>
        <v>38296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8" t="s">
        <v>527</v>
      </c>
      <c r="B24" s="2" t="s">
        <v>304</v>
      </c>
      <c r="C24" s="11">
        <f t="shared" si="0"/>
        <v>6694188</v>
      </c>
      <c r="D24" s="11">
        <f>SUM(D25:D27)</f>
        <v>5711931</v>
      </c>
      <c r="E24" s="11">
        <f>SUM(E25:E27)</f>
        <v>59905</v>
      </c>
      <c r="F24" s="11">
        <f>SUM(F25:F27)</f>
        <v>884056</v>
      </c>
      <c r="G24" s="11">
        <f>SUM(G25:G27)</f>
        <v>38296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8" t="s">
        <v>528</v>
      </c>
      <c r="B25" s="2" t="s">
        <v>306</v>
      </c>
      <c r="C25" s="11">
        <f t="shared" si="0"/>
        <v>188715</v>
      </c>
      <c r="D25" s="12">
        <v>132288</v>
      </c>
      <c r="E25" s="12">
        <v>0</v>
      </c>
      <c r="F25" s="12">
        <v>56254</v>
      </c>
      <c r="G25" s="12">
        <v>173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8" t="s">
        <v>529</v>
      </c>
      <c r="B26" s="2" t="s">
        <v>308</v>
      </c>
      <c r="C26" s="11">
        <f t="shared" si="0"/>
        <v>4971356</v>
      </c>
      <c r="D26" s="12">
        <v>4335739</v>
      </c>
      <c r="E26" s="12">
        <v>59841</v>
      </c>
      <c r="F26" s="12">
        <v>543157</v>
      </c>
      <c r="G26" s="12">
        <v>32619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8" t="s">
        <v>530</v>
      </c>
      <c r="B27" s="2" t="s">
        <v>310</v>
      </c>
      <c r="C27" s="11">
        <f t="shared" si="0"/>
        <v>1534117</v>
      </c>
      <c r="D27" s="12">
        <v>1243904</v>
      </c>
      <c r="E27" s="12">
        <v>64</v>
      </c>
      <c r="F27" s="12">
        <v>284645</v>
      </c>
      <c r="G27" s="12">
        <v>5504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8" t="s">
        <v>531</v>
      </c>
      <c r="B28" s="2" t="s">
        <v>312</v>
      </c>
      <c r="C28" s="11">
        <f t="shared" si="0"/>
        <v>0</v>
      </c>
      <c r="D28" s="12">
        <v>0</v>
      </c>
      <c r="E28" s="12">
        <v>0</v>
      </c>
      <c r="F28" s="12">
        <v>0</v>
      </c>
      <c r="G28" s="12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8" t="s">
        <v>532</v>
      </c>
      <c r="B29" s="2" t="s">
        <v>314</v>
      </c>
      <c r="C29" s="11">
        <f t="shared" si="0"/>
        <v>40000</v>
      </c>
      <c r="D29" s="12">
        <v>40000</v>
      </c>
      <c r="E29" s="12">
        <v>0</v>
      </c>
      <c r="F29" s="12">
        <v>0</v>
      </c>
      <c r="G29" s="12"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8" t="s">
        <v>533</v>
      </c>
      <c r="B30" s="2" t="s">
        <v>316</v>
      </c>
      <c r="C30" s="11">
        <f t="shared" si="0"/>
        <v>0</v>
      </c>
      <c r="D30" s="12">
        <v>0</v>
      </c>
      <c r="E30" s="12">
        <v>0</v>
      </c>
      <c r="F30" s="12">
        <v>0</v>
      </c>
      <c r="G30" s="12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8" t="s">
        <v>534</v>
      </c>
      <c r="B31" s="2" t="s">
        <v>318</v>
      </c>
      <c r="C31" s="11">
        <f t="shared" si="0"/>
        <v>0</v>
      </c>
      <c r="D31" s="11">
        <f>SUM(D32:D36)</f>
        <v>0</v>
      </c>
      <c r="E31" s="11">
        <f>SUM(E32:E36)</f>
        <v>0</v>
      </c>
      <c r="F31" s="11">
        <f>SUM(F32:F36)</f>
        <v>0</v>
      </c>
      <c r="G31" s="11">
        <f>SUM(G32:G36)</f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8" t="s">
        <v>535</v>
      </c>
      <c r="B32" s="2" t="s">
        <v>320</v>
      </c>
      <c r="C32" s="11">
        <f t="shared" si="0"/>
        <v>0</v>
      </c>
      <c r="D32" s="12">
        <v>0</v>
      </c>
      <c r="E32" s="12">
        <v>0</v>
      </c>
      <c r="F32" s="12">
        <v>0</v>
      </c>
      <c r="G32" s="12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8" t="s">
        <v>536</v>
      </c>
      <c r="B33" s="2" t="s">
        <v>322</v>
      </c>
      <c r="C33" s="11">
        <f t="shared" si="0"/>
        <v>0</v>
      </c>
      <c r="D33" s="12">
        <v>0</v>
      </c>
      <c r="E33" s="12">
        <v>0</v>
      </c>
      <c r="F33" s="12">
        <v>0</v>
      </c>
      <c r="G33" s="12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8" t="s">
        <v>537</v>
      </c>
      <c r="B34" s="2" t="s">
        <v>324</v>
      </c>
      <c r="C34" s="11">
        <f t="shared" si="0"/>
        <v>0</v>
      </c>
      <c r="D34" s="12">
        <v>0</v>
      </c>
      <c r="E34" s="12">
        <v>0</v>
      </c>
      <c r="F34" s="12">
        <v>0</v>
      </c>
      <c r="G34" s="12">
        <v>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8" t="s">
        <v>538</v>
      </c>
      <c r="B35" s="2" t="s">
        <v>326</v>
      </c>
      <c r="C35" s="11">
        <f t="shared" si="0"/>
        <v>0</v>
      </c>
      <c r="D35" s="12">
        <v>0</v>
      </c>
      <c r="E35" s="12">
        <v>0</v>
      </c>
      <c r="F35" s="12">
        <v>0</v>
      </c>
      <c r="G35" s="12"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8" t="s">
        <v>539</v>
      </c>
      <c r="B36" s="2" t="s">
        <v>328</v>
      </c>
      <c r="C36" s="11">
        <f t="shared" si="0"/>
        <v>0</v>
      </c>
      <c r="D36" s="12">
        <v>0</v>
      </c>
      <c r="E36" s="12">
        <v>0</v>
      </c>
      <c r="F36" s="12">
        <v>0</v>
      </c>
      <c r="G36" s="12"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8" t="s">
        <v>540</v>
      </c>
      <c r="B37" s="2" t="s">
        <v>330</v>
      </c>
      <c r="C37" s="11">
        <f t="shared" si="0"/>
        <v>0</v>
      </c>
      <c r="D37" s="12">
        <v>0</v>
      </c>
      <c r="E37" s="12">
        <v>0</v>
      </c>
      <c r="F37" s="12">
        <v>0</v>
      </c>
      <c r="G37" s="12"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8" t="s">
        <v>541</v>
      </c>
      <c r="B38" s="2" t="s">
        <v>332</v>
      </c>
      <c r="C38" s="11">
        <f t="shared" si="0"/>
        <v>947</v>
      </c>
      <c r="D38" s="11">
        <f>SUM(D39:D44)</f>
        <v>947</v>
      </c>
      <c r="E38" s="11">
        <f>SUM(E39:E44)</f>
        <v>0</v>
      </c>
      <c r="F38" s="11">
        <f>SUM(F39:F44)</f>
        <v>0</v>
      </c>
      <c r="G38" s="11">
        <f>SUM(G39:G44)</f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8" t="s">
        <v>542</v>
      </c>
      <c r="B39" s="2" t="s">
        <v>334</v>
      </c>
      <c r="C39" s="11">
        <f t="shared" si="0"/>
        <v>0</v>
      </c>
      <c r="D39" s="12">
        <v>0</v>
      </c>
      <c r="E39" s="12">
        <v>0</v>
      </c>
      <c r="F39" s="12">
        <v>0</v>
      </c>
      <c r="G39" s="12"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8" t="s">
        <v>543</v>
      </c>
      <c r="B40" s="2" t="s">
        <v>336</v>
      </c>
      <c r="C40" s="11">
        <f t="shared" si="0"/>
        <v>0</v>
      </c>
      <c r="D40" s="12">
        <v>0</v>
      </c>
      <c r="E40" s="12">
        <v>0</v>
      </c>
      <c r="F40" s="12">
        <v>0</v>
      </c>
      <c r="G40" s="12">
        <v>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8" t="s">
        <v>544</v>
      </c>
      <c r="B41" s="2" t="s">
        <v>338</v>
      </c>
      <c r="C41" s="11">
        <f t="shared" si="0"/>
        <v>0</v>
      </c>
      <c r="D41" s="12">
        <v>0</v>
      </c>
      <c r="E41" s="12">
        <v>0</v>
      </c>
      <c r="F41" s="12">
        <v>0</v>
      </c>
      <c r="G41" s="12">
        <v>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8" t="s">
        <v>545</v>
      </c>
      <c r="B42" s="2" t="s">
        <v>340</v>
      </c>
      <c r="C42" s="11">
        <f t="shared" si="0"/>
        <v>0</v>
      </c>
      <c r="D42" s="12">
        <v>0</v>
      </c>
      <c r="E42" s="12">
        <v>0</v>
      </c>
      <c r="F42" s="12">
        <v>0</v>
      </c>
      <c r="G42" s="12"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8" t="s">
        <v>546</v>
      </c>
      <c r="B43" s="2" t="s">
        <v>380</v>
      </c>
      <c r="C43" s="11">
        <f t="shared" si="0"/>
        <v>0</v>
      </c>
      <c r="D43" s="12">
        <v>0</v>
      </c>
      <c r="E43" s="12">
        <v>0</v>
      </c>
      <c r="F43" s="12">
        <v>0</v>
      </c>
      <c r="G43" s="12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8" t="s">
        <v>547</v>
      </c>
      <c r="B44" s="2" t="s">
        <v>382</v>
      </c>
      <c r="C44" s="11">
        <f t="shared" si="0"/>
        <v>947</v>
      </c>
      <c r="D44" s="12">
        <v>947</v>
      </c>
      <c r="E44" s="12">
        <v>0</v>
      </c>
      <c r="F44" s="12">
        <v>0</v>
      </c>
      <c r="G44" s="12"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8" t="s">
        <v>548</v>
      </c>
      <c r="B45" s="2" t="s">
        <v>384</v>
      </c>
      <c r="C45" s="11">
        <f t="shared" si="0"/>
        <v>0</v>
      </c>
      <c r="D45" s="11">
        <f>SUM(D46:D47)</f>
        <v>0</v>
      </c>
      <c r="E45" s="11">
        <f>SUM(E46:E47)</f>
        <v>0</v>
      </c>
      <c r="F45" s="11">
        <f>SUM(F46:F47)</f>
        <v>0</v>
      </c>
      <c r="G45" s="11">
        <f>SUM(G46:G47)</f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8" t="s">
        <v>549</v>
      </c>
      <c r="B46" s="2" t="s">
        <v>386</v>
      </c>
      <c r="C46" s="11">
        <f t="shared" si="0"/>
        <v>0</v>
      </c>
      <c r="D46" s="12">
        <v>0</v>
      </c>
      <c r="E46" s="12">
        <v>0</v>
      </c>
      <c r="F46" s="12">
        <v>0</v>
      </c>
      <c r="G46" s="12">
        <v>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8" t="s">
        <v>550</v>
      </c>
      <c r="B47" s="2" t="s">
        <v>388</v>
      </c>
      <c r="C47" s="11">
        <f t="shared" si="0"/>
        <v>0</v>
      </c>
      <c r="D47" s="12">
        <v>0</v>
      </c>
      <c r="E47" s="12">
        <v>0</v>
      </c>
      <c r="F47" s="12">
        <v>0</v>
      </c>
      <c r="G47" s="12"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8" t="s">
        <v>551</v>
      </c>
      <c r="B48" s="2" t="s">
        <v>390</v>
      </c>
      <c r="C48" s="11">
        <f t="shared" si="0"/>
        <v>39627</v>
      </c>
      <c r="D48" s="13">
        <v>39627</v>
      </c>
      <c r="E48" s="12">
        <v>0</v>
      </c>
      <c r="F48" s="12">
        <v>0</v>
      </c>
      <c r="G48" s="12"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8" t="s">
        <v>552</v>
      </c>
      <c r="B49" s="2" t="s">
        <v>392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8" t="s">
        <v>553</v>
      </c>
      <c r="B50" s="2" t="s">
        <v>394</v>
      </c>
      <c r="C50" s="11">
        <f aca="true" t="shared" si="1" ref="C50:C70">SUM(D50:G50)</f>
        <v>0</v>
      </c>
      <c r="D50" s="12">
        <v>0</v>
      </c>
      <c r="E50" s="12">
        <v>0</v>
      </c>
      <c r="F50" s="12">
        <v>0</v>
      </c>
      <c r="G50" s="12">
        <v>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8" t="s">
        <v>554</v>
      </c>
      <c r="B51" s="2" t="s">
        <v>396</v>
      </c>
      <c r="C51" s="11">
        <f t="shared" si="1"/>
        <v>687511</v>
      </c>
      <c r="D51" s="11">
        <f>SUM(D52,D55,D56,D59,D67:D70)</f>
        <v>690463</v>
      </c>
      <c r="E51" s="11">
        <f>SUM(E52,E55,E56,E59,E67:E70)</f>
        <v>-2952</v>
      </c>
      <c r="F51" s="11">
        <f>SUM(F52,F55,F56,F59,F67:F70)</f>
        <v>0</v>
      </c>
      <c r="G51" s="11">
        <f>SUM(G52,G55,G56,G59,G67:G70)</f>
        <v>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8" t="s">
        <v>22</v>
      </c>
      <c r="B52" s="2" t="s">
        <v>398</v>
      </c>
      <c r="C52" s="11">
        <f t="shared" si="1"/>
        <v>560000</v>
      </c>
      <c r="D52" s="11">
        <f>SUM(D53:D54)</f>
        <v>560000</v>
      </c>
      <c r="E52" s="11">
        <f>SUM(E53:E54)</f>
        <v>0</v>
      </c>
      <c r="F52" s="11">
        <f>SUM(F53:F54)</f>
        <v>0</v>
      </c>
      <c r="G52" s="11">
        <f>SUM(G53:G54)</f>
        <v>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8" t="s">
        <v>555</v>
      </c>
      <c r="B53" s="2" t="s">
        <v>400</v>
      </c>
      <c r="C53" s="11">
        <f t="shared" si="1"/>
        <v>560000</v>
      </c>
      <c r="D53" s="12">
        <v>560000</v>
      </c>
      <c r="E53" s="12">
        <v>0</v>
      </c>
      <c r="F53" s="12">
        <v>0</v>
      </c>
      <c r="G53" s="12">
        <v>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 t="s">
        <v>556</v>
      </c>
      <c r="B54" s="2" t="s">
        <v>402</v>
      </c>
      <c r="C54" s="11">
        <f t="shared" si="1"/>
        <v>0</v>
      </c>
      <c r="D54" s="12">
        <v>0</v>
      </c>
      <c r="E54" s="12">
        <v>0</v>
      </c>
      <c r="F54" s="12">
        <v>0</v>
      </c>
      <c r="G54" s="12">
        <v>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 t="s">
        <v>273</v>
      </c>
      <c r="B55" s="2" t="s">
        <v>404</v>
      </c>
      <c r="C55" s="11">
        <f t="shared" si="1"/>
        <v>0</v>
      </c>
      <c r="D55" s="12">
        <v>0</v>
      </c>
      <c r="E55" s="12">
        <v>0</v>
      </c>
      <c r="F55" s="12">
        <v>0</v>
      </c>
      <c r="G55" s="12">
        <v>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 t="s">
        <v>557</v>
      </c>
      <c r="B56" s="2" t="s">
        <v>406</v>
      </c>
      <c r="C56" s="11">
        <f t="shared" si="1"/>
        <v>0</v>
      </c>
      <c r="D56" s="11">
        <f>SUM(D57:D58)</f>
        <v>0</v>
      </c>
      <c r="E56" s="11">
        <f>SUM(E57:E58)</f>
        <v>0</v>
      </c>
      <c r="F56" s="11">
        <f>SUM(F57:F58)</f>
        <v>0</v>
      </c>
      <c r="G56" s="11">
        <f>SUM(G57:G58)</f>
        <v>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 t="s">
        <v>558</v>
      </c>
      <c r="B57" s="2" t="s">
        <v>498</v>
      </c>
      <c r="C57" s="11">
        <f t="shared" si="1"/>
        <v>0</v>
      </c>
      <c r="D57" s="12">
        <v>0</v>
      </c>
      <c r="E57" s="12">
        <v>0</v>
      </c>
      <c r="F57" s="12">
        <v>0</v>
      </c>
      <c r="G57" s="12">
        <v>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 t="s">
        <v>559</v>
      </c>
      <c r="B58" s="2" t="s">
        <v>500</v>
      </c>
      <c r="C58" s="11">
        <f t="shared" si="1"/>
        <v>0</v>
      </c>
      <c r="D58" s="12">
        <v>0</v>
      </c>
      <c r="E58" s="12">
        <v>0</v>
      </c>
      <c r="F58" s="12">
        <v>0</v>
      </c>
      <c r="G58" s="12">
        <v>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 t="s">
        <v>560</v>
      </c>
      <c r="B59" s="2" t="s">
        <v>502</v>
      </c>
      <c r="C59" s="11">
        <f t="shared" si="1"/>
        <v>-2576</v>
      </c>
      <c r="D59" s="11">
        <f>SUM(D60:D66)</f>
        <v>376</v>
      </c>
      <c r="E59" s="11">
        <f>SUM(E60:E66)</f>
        <v>-2952</v>
      </c>
      <c r="F59" s="11">
        <f>SUM(F60:F66)</f>
        <v>0</v>
      </c>
      <c r="G59" s="11">
        <f>SUM(G60:G66)</f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 t="s">
        <v>561</v>
      </c>
      <c r="B60" s="2" t="s">
        <v>504</v>
      </c>
      <c r="C60" s="11">
        <f t="shared" si="1"/>
        <v>0</v>
      </c>
      <c r="D60" s="12">
        <v>0</v>
      </c>
      <c r="E60" s="12">
        <v>0</v>
      </c>
      <c r="F60" s="12">
        <v>0</v>
      </c>
      <c r="G60" s="12"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 t="s">
        <v>562</v>
      </c>
      <c r="B61" s="2" t="s">
        <v>506</v>
      </c>
      <c r="C61" s="11">
        <f t="shared" si="1"/>
        <v>0</v>
      </c>
      <c r="D61" s="12">
        <v>0</v>
      </c>
      <c r="E61" s="12">
        <v>0</v>
      </c>
      <c r="F61" s="12">
        <v>0</v>
      </c>
      <c r="G61" s="12"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 t="s">
        <v>563</v>
      </c>
      <c r="B62" s="2" t="s">
        <v>564</v>
      </c>
      <c r="C62" s="11">
        <f t="shared" si="1"/>
        <v>0</v>
      </c>
      <c r="D62" s="12">
        <v>0</v>
      </c>
      <c r="E62" s="12">
        <v>0</v>
      </c>
      <c r="F62" s="12">
        <v>0</v>
      </c>
      <c r="G62" s="12"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 t="s">
        <v>565</v>
      </c>
      <c r="B63" s="2" t="s">
        <v>566</v>
      </c>
      <c r="C63" s="11">
        <f t="shared" si="1"/>
        <v>0</v>
      </c>
      <c r="D63" s="12">
        <v>0</v>
      </c>
      <c r="E63" s="12">
        <v>0</v>
      </c>
      <c r="F63" s="12">
        <v>0</v>
      </c>
      <c r="G63" s="12"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 t="s">
        <v>567</v>
      </c>
      <c r="B64" s="2" t="s">
        <v>568</v>
      </c>
      <c r="C64" s="11">
        <f t="shared" si="1"/>
        <v>0</v>
      </c>
      <c r="D64" s="12">
        <v>0</v>
      </c>
      <c r="E64" s="12">
        <v>0</v>
      </c>
      <c r="F64" s="12">
        <v>0</v>
      </c>
      <c r="G64" s="12"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 t="s">
        <v>569</v>
      </c>
      <c r="B65" s="2" t="s">
        <v>570</v>
      </c>
      <c r="C65" s="11">
        <f t="shared" si="1"/>
        <v>0</v>
      </c>
      <c r="D65" s="12">
        <v>0</v>
      </c>
      <c r="E65" s="12">
        <v>0</v>
      </c>
      <c r="F65" s="12">
        <v>0</v>
      </c>
      <c r="G65" s="12"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 t="s">
        <v>571</v>
      </c>
      <c r="B66" s="2" t="s">
        <v>572</v>
      </c>
      <c r="C66" s="11">
        <f t="shared" si="1"/>
        <v>-2576</v>
      </c>
      <c r="D66" s="12">
        <v>376</v>
      </c>
      <c r="E66" s="12">
        <v>-2952</v>
      </c>
      <c r="F66" s="12">
        <v>0</v>
      </c>
      <c r="G66" s="12"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 t="s">
        <v>573</v>
      </c>
      <c r="B67" s="2" t="s">
        <v>574</v>
      </c>
      <c r="C67" s="11">
        <f t="shared" si="1"/>
        <v>4501</v>
      </c>
      <c r="D67" s="12">
        <v>4501</v>
      </c>
      <c r="E67" s="12">
        <v>0</v>
      </c>
      <c r="F67" s="12">
        <v>0</v>
      </c>
      <c r="G67" s="12">
        <v>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 t="s">
        <v>575</v>
      </c>
      <c r="B68" s="2" t="s">
        <v>576</v>
      </c>
      <c r="C68" s="11">
        <f t="shared" si="1"/>
        <v>39450</v>
      </c>
      <c r="D68" s="12">
        <v>39450</v>
      </c>
      <c r="E68" s="12">
        <v>0</v>
      </c>
      <c r="F68" s="12">
        <v>0</v>
      </c>
      <c r="G68" s="12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 t="s">
        <v>271</v>
      </c>
      <c r="B69" s="2" t="s">
        <v>577</v>
      </c>
      <c r="C69" s="11">
        <f t="shared" si="1"/>
        <v>0</v>
      </c>
      <c r="D69" s="12">
        <v>0</v>
      </c>
      <c r="E69" s="12">
        <v>0</v>
      </c>
      <c r="F69" s="12">
        <v>0</v>
      </c>
      <c r="G69" s="12"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 t="s">
        <v>578</v>
      </c>
      <c r="B70" s="2" t="s">
        <v>579</v>
      </c>
      <c r="C70" s="11">
        <f t="shared" si="1"/>
        <v>86136</v>
      </c>
      <c r="D70" s="12">
        <v>86136</v>
      </c>
      <c r="E70" s="12">
        <v>0</v>
      </c>
      <c r="F70" s="12">
        <v>0</v>
      </c>
      <c r="G70" s="12">
        <v>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</sheetData>
  <mergeCells count="2">
    <mergeCell ref="D2:E2"/>
    <mergeCell ref="F2:G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zoomScale="80" zoomScaleNormal="80" workbookViewId="0" topLeftCell="A91">
      <selection activeCell="I22" sqref="I22"/>
    </sheetView>
  </sheetViews>
  <sheetFormatPr defaultColWidth="9.140625" defaultRowHeight="12.75"/>
  <cols>
    <col min="1" max="1" width="58.8515625" style="0" customWidth="1"/>
    <col min="3" max="3" width="21.421875" style="7" customWidth="1"/>
  </cols>
  <sheetData>
    <row r="1" spans="1:3" s="5" customFormat="1" ht="12.75">
      <c r="A1" s="3" t="s">
        <v>580</v>
      </c>
      <c r="B1" s="4"/>
      <c r="C1" s="9"/>
    </row>
    <row r="2" spans="1:4" ht="12.75">
      <c r="A2" s="1"/>
      <c r="B2" s="1"/>
      <c r="C2" s="10" t="s">
        <v>21</v>
      </c>
      <c r="D2" s="8"/>
    </row>
    <row r="3" spans="1:4" ht="12.75">
      <c r="A3" s="8" t="s">
        <v>581</v>
      </c>
      <c r="B3" s="2" t="s">
        <v>266</v>
      </c>
      <c r="C3" s="11">
        <f>SUM(C4,C13,C20,C21,C26,C39,C46,C52,C59,C60,C61,C62,C63,C64)</f>
        <v>169573</v>
      </c>
      <c r="D3" s="8"/>
    </row>
    <row r="4" spans="1:4" ht="12.75">
      <c r="A4" s="8" t="s">
        <v>582</v>
      </c>
      <c r="B4" s="2" t="s">
        <v>268</v>
      </c>
      <c r="C4" s="11">
        <f>SUM(C5:C12)</f>
        <v>28824</v>
      </c>
      <c r="D4" s="8"/>
    </row>
    <row r="5" spans="1:4" ht="12.75">
      <c r="A5" s="8" t="s">
        <v>583</v>
      </c>
      <c r="B5" s="2" t="s">
        <v>270</v>
      </c>
      <c r="C5" s="12">
        <v>0</v>
      </c>
      <c r="D5" s="8"/>
    </row>
    <row r="6" spans="1:4" ht="12.75">
      <c r="A6" s="8" t="s">
        <v>584</v>
      </c>
      <c r="B6" s="2" t="s">
        <v>272</v>
      </c>
      <c r="C6" s="12">
        <v>407</v>
      </c>
      <c r="D6" s="8"/>
    </row>
    <row r="7" spans="1:4" ht="12.75">
      <c r="A7" s="8" t="s">
        <v>585</v>
      </c>
      <c r="B7" s="2" t="s">
        <v>274</v>
      </c>
      <c r="C7" s="12">
        <v>0</v>
      </c>
      <c r="D7" s="8"/>
    </row>
    <row r="8" spans="1:4" ht="12.75">
      <c r="A8" s="8" t="s">
        <v>586</v>
      </c>
      <c r="B8" s="2" t="s">
        <v>276</v>
      </c>
      <c r="C8" s="12">
        <v>0</v>
      </c>
      <c r="D8" s="8"/>
    </row>
    <row r="9" spans="1:4" ht="12.75">
      <c r="A9" s="8" t="s">
        <v>587</v>
      </c>
      <c r="B9" s="2" t="s">
        <v>278</v>
      </c>
      <c r="C9" s="12">
        <v>21259</v>
      </c>
      <c r="D9" s="8"/>
    </row>
    <row r="10" spans="1:4" ht="12.75">
      <c r="A10" s="8" t="s">
        <v>588</v>
      </c>
      <c r="B10" s="2" t="s">
        <v>280</v>
      </c>
      <c r="C10" s="12">
        <v>6971</v>
      </c>
      <c r="D10" s="8"/>
    </row>
    <row r="11" spans="1:4" ht="12.75">
      <c r="A11" s="8" t="s">
        <v>589</v>
      </c>
      <c r="B11" s="2" t="s">
        <v>282</v>
      </c>
      <c r="C11" s="12">
        <v>0</v>
      </c>
      <c r="D11" s="8"/>
    </row>
    <row r="12" spans="1:4" ht="12.75">
      <c r="A12" s="8" t="s">
        <v>590</v>
      </c>
      <c r="B12" s="2" t="s">
        <v>284</v>
      </c>
      <c r="C12" s="12">
        <v>187</v>
      </c>
      <c r="D12" s="8"/>
    </row>
    <row r="13" spans="1:4" ht="12.75">
      <c r="A13" s="8" t="s">
        <v>591</v>
      </c>
      <c r="B13" s="2" t="s">
        <v>286</v>
      </c>
      <c r="C13" s="11">
        <f>SUM(C14:C19)</f>
        <v>-16428</v>
      </c>
      <c r="D13" s="8"/>
    </row>
    <row r="14" spans="1:4" ht="12.75">
      <c r="A14" s="8" t="s">
        <v>592</v>
      </c>
      <c r="B14" s="2" t="s">
        <v>288</v>
      </c>
      <c r="C14" s="12">
        <v>0</v>
      </c>
      <c r="D14" s="8"/>
    </row>
    <row r="15" spans="1:4" ht="12.75">
      <c r="A15" s="8" t="s">
        <v>593</v>
      </c>
      <c r="B15" s="2" t="s">
        <v>290</v>
      </c>
      <c r="C15" s="12">
        <v>0</v>
      </c>
      <c r="D15" s="8"/>
    </row>
    <row r="16" spans="1:4" ht="12.75">
      <c r="A16" s="8" t="s">
        <v>594</v>
      </c>
      <c r="B16" s="2" t="s">
        <v>292</v>
      </c>
      <c r="C16" s="12">
        <v>0</v>
      </c>
      <c r="D16" s="8"/>
    </row>
    <row r="17" spans="1:4" ht="12.75">
      <c r="A17" s="8" t="s">
        <v>595</v>
      </c>
      <c r="B17" s="2" t="s">
        <v>294</v>
      </c>
      <c r="C17" s="12">
        <v>-16428</v>
      </c>
      <c r="D17" s="8"/>
    </row>
    <row r="18" spans="1:4" ht="12.75">
      <c r="A18" s="8" t="s">
        <v>596</v>
      </c>
      <c r="B18" s="2" t="s">
        <v>296</v>
      </c>
      <c r="C18" s="12">
        <v>0</v>
      </c>
      <c r="D18" s="8"/>
    </row>
    <row r="19" spans="1:4" ht="12.75">
      <c r="A19" s="8" t="s">
        <v>597</v>
      </c>
      <c r="B19" s="2" t="s">
        <v>298</v>
      </c>
      <c r="C19" s="12">
        <v>0</v>
      </c>
      <c r="D19" s="8"/>
    </row>
    <row r="20" spans="1:4" ht="12.75">
      <c r="A20" s="8" t="s">
        <v>598</v>
      </c>
      <c r="B20" s="2" t="s">
        <v>300</v>
      </c>
      <c r="C20" s="12">
        <v>0</v>
      </c>
      <c r="D20" s="8"/>
    </row>
    <row r="21" spans="1:4" ht="12.75">
      <c r="A21" s="8" t="s">
        <v>599</v>
      </c>
      <c r="B21" s="2" t="s">
        <v>302</v>
      </c>
      <c r="C21" s="11">
        <f>SUM(C22:C25)</f>
        <v>26613</v>
      </c>
      <c r="D21" s="8"/>
    </row>
    <row r="22" spans="1:4" ht="12.75">
      <c r="A22" s="8" t="s">
        <v>600</v>
      </c>
      <c r="B22" s="2" t="s">
        <v>304</v>
      </c>
      <c r="C22" s="12">
        <v>54</v>
      </c>
      <c r="D22" s="8"/>
    </row>
    <row r="23" spans="1:4" ht="12.75">
      <c r="A23" s="8" t="s">
        <v>601</v>
      </c>
      <c r="B23" s="2" t="s">
        <v>306</v>
      </c>
      <c r="C23" s="12">
        <v>0</v>
      </c>
      <c r="D23" s="8"/>
    </row>
    <row r="24" spans="1:4" ht="12.75">
      <c r="A24" s="8" t="s">
        <v>602</v>
      </c>
      <c r="B24" s="2" t="s">
        <v>308</v>
      </c>
      <c r="C24" s="12">
        <v>0</v>
      </c>
      <c r="D24" s="8"/>
    </row>
    <row r="25" spans="1:4" ht="12.75">
      <c r="A25" s="8" t="s">
        <v>603</v>
      </c>
      <c r="B25" s="2" t="s">
        <v>310</v>
      </c>
      <c r="C25" s="12">
        <v>26559</v>
      </c>
      <c r="D25" s="8"/>
    </row>
    <row r="26" spans="1:4" ht="12.75">
      <c r="A26" s="8" t="s">
        <v>604</v>
      </c>
      <c r="B26" s="2" t="s">
        <v>312</v>
      </c>
      <c r="C26" s="11">
        <f>SUM(C27,C31:C38)</f>
        <v>147238</v>
      </c>
      <c r="D26" s="8"/>
    </row>
    <row r="27" spans="1:4" ht="12.75">
      <c r="A27" s="8" t="s">
        <v>605</v>
      </c>
      <c r="B27" s="2" t="s">
        <v>314</v>
      </c>
      <c r="C27" s="11">
        <f>SUM(C28:C30)</f>
        <v>131668</v>
      </c>
      <c r="D27" s="8"/>
    </row>
    <row r="28" spans="1:4" ht="12.75">
      <c r="A28" s="8" t="s">
        <v>606</v>
      </c>
      <c r="B28" s="2" t="s">
        <v>316</v>
      </c>
      <c r="C28" s="12">
        <v>0</v>
      </c>
      <c r="D28" s="8"/>
    </row>
    <row r="29" spans="1:4" ht="12.75">
      <c r="A29" s="8" t="s">
        <v>607</v>
      </c>
      <c r="B29" s="2" t="s">
        <v>318</v>
      </c>
      <c r="C29" s="12">
        <v>131668</v>
      </c>
      <c r="D29" s="8"/>
    </row>
    <row r="30" spans="1:4" ht="12.75">
      <c r="A30" s="8" t="s">
        <v>608</v>
      </c>
      <c r="B30" s="2" t="s">
        <v>320</v>
      </c>
      <c r="C30" s="12">
        <v>0</v>
      </c>
      <c r="D30" s="8"/>
    </row>
    <row r="31" spans="1:4" ht="12.75">
      <c r="A31" s="8" t="s">
        <v>609</v>
      </c>
      <c r="B31" s="2" t="s">
        <v>322</v>
      </c>
      <c r="C31" s="12">
        <v>0</v>
      </c>
      <c r="D31" s="8"/>
    </row>
    <row r="32" spans="1:4" ht="12.75">
      <c r="A32" s="8" t="s">
        <v>610</v>
      </c>
      <c r="B32" s="2" t="s">
        <v>324</v>
      </c>
      <c r="C32" s="12">
        <v>796</v>
      </c>
      <c r="D32" s="8"/>
    </row>
    <row r="33" spans="1:4" ht="12.75">
      <c r="A33" s="8" t="s">
        <v>611</v>
      </c>
      <c r="B33" s="2" t="s">
        <v>326</v>
      </c>
      <c r="C33" s="12">
        <v>0</v>
      </c>
      <c r="D33" s="8"/>
    </row>
    <row r="34" spans="1:4" ht="12.75">
      <c r="A34" s="8" t="s">
        <v>612</v>
      </c>
      <c r="B34" s="2" t="s">
        <v>328</v>
      </c>
      <c r="C34" s="12">
        <v>0</v>
      </c>
      <c r="D34" s="8"/>
    </row>
    <row r="35" spans="1:4" ht="12.75">
      <c r="A35" s="8" t="s">
        <v>613</v>
      </c>
      <c r="B35" s="2" t="s">
        <v>330</v>
      </c>
      <c r="C35" s="12">
        <v>1538</v>
      </c>
      <c r="D35" s="8"/>
    </row>
    <row r="36" spans="1:4" ht="12.75">
      <c r="A36" s="8" t="s">
        <v>614</v>
      </c>
      <c r="B36" s="2" t="s">
        <v>332</v>
      </c>
      <c r="C36" s="12">
        <v>0</v>
      </c>
      <c r="D36" s="8"/>
    </row>
    <row r="37" spans="1:4" ht="12.75">
      <c r="A37" s="8" t="s">
        <v>615</v>
      </c>
      <c r="B37" s="2" t="s">
        <v>334</v>
      </c>
      <c r="C37" s="12">
        <v>0</v>
      </c>
      <c r="D37" s="8"/>
    </row>
    <row r="38" spans="1:4" ht="12.75">
      <c r="A38" s="8" t="s">
        <v>616</v>
      </c>
      <c r="B38" s="2" t="s">
        <v>336</v>
      </c>
      <c r="C38" s="12">
        <v>13236</v>
      </c>
      <c r="D38" s="8"/>
    </row>
    <row r="39" spans="1:4" ht="12.75">
      <c r="A39" s="8" t="s">
        <v>617</v>
      </c>
      <c r="B39" s="2" t="s">
        <v>338</v>
      </c>
      <c r="C39" s="11">
        <f>SUM(C40:C45)</f>
        <v>-37959</v>
      </c>
      <c r="D39" s="8"/>
    </row>
    <row r="40" spans="1:4" ht="12.75">
      <c r="A40" s="8" t="s">
        <v>618</v>
      </c>
      <c r="B40" s="2" t="s">
        <v>340</v>
      </c>
      <c r="C40" s="12">
        <v>-31591</v>
      </c>
      <c r="D40" s="8"/>
    </row>
    <row r="41" spans="1:4" ht="12.75">
      <c r="A41" s="8" t="s">
        <v>619</v>
      </c>
      <c r="B41" s="2" t="s">
        <v>380</v>
      </c>
      <c r="C41" s="12">
        <v>0</v>
      </c>
      <c r="D41" s="8"/>
    </row>
    <row r="42" spans="1:4" ht="12.75">
      <c r="A42" s="8" t="s">
        <v>620</v>
      </c>
      <c r="B42" s="2" t="s">
        <v>382</v>
      </c>
      <c r="C42" s="12">
        <v>-2832</v>
      </c>
      <c r="D42" s="8"/>
    </row>
    <row r="43" spans="1:4" ht="12.75">
      <c r="A43" s="8" t="s">
        <v>621</v>
      </c>
      <c r="B43" s="2" t="s">
        <v>384</v>
      </c>
      <c r="C43" s="12">
        <v>-2849</v>
      </c>
      <c r="D43" s="8"/>
    </row>
    <row r="44" spans="1:4" ht="12.75">
      <c r="A44" s="8" t="s">
        <v>622</v>
      </c>
      <c r="B44" s="2" t="s">
        <v>386</v>
      </c>
      <c r="C44" s="12">
        <v>0</v>
      </c>
      <c r="D44" s="8"/>
    </row>
    <row r="45" spans="1:4" ht="12.75">
      <c r="A45" s="8" t="s">
        <v>623</v>
      </c>
      <c r="B45" s="2" t="s">
        <v>388</v>
      </c>
      <c r="C45" s="12">
        <v>-687</v>
      </c>
      <c r="D45" s="8"/>
    </row>
    <row r="46" spans="1:4" ht="12.75">
      <c r="A46" s="8" t="s">
        <v>624</v>
      </c>
      <c r="B46" s="2" t="s">
        <v>390</v>
      </c>
      <c r="C46" s="11">
        <f>SUM(C47:C51)</f>
        <v>0</v>
      </c>
      <c r="D46" s="8"/>
    </row>
    <row r="47" spans="1:4" ht="12.75">
      <c r="A47" s="8" t="s">
        <v>625</v>
      </c>
      <c r="B47" s="2" t="s">
        <v>392</v>
      </c>
      <c r="C47" s="12">
        <v>0</v>
      </c>
      <c r="D47" s="8"/>
    </row>
    <row r="48" spans="1:4" ht="12.75">
      <c r="A48" s="8" t="s">
        <v>626</v>
      </c>
      <c r="B48" s="2" t="s">
        <v>394</v>
      </c>
      <c r="C48" s="12">
        <v>0</v>
      </c>
      <c r="D48" s="8"/>
    </row>
    <row r="49" spans="1:4" ht="12.75">
      <c r="A49" s="8" t="s">
        <v>627</v>
      </c>
      <c r="B49" s="2" t="s">
        <v>396</v>
      </c>
      <c r="C49" s="12">
        <v>0</v>
      </c>
      <c r="D49" s="8"/>
    </row>
    <row r="50" spans="1:4" ht="12.75">
      <c r="A50" s="8" t="s">
        <v>628</v>
      </c>
      <c r="B50" s="2" t="s">
        <v>398</v>
      </c>
      <c r="C50" s="12">
        <v>0</v>
      </c>
      <c r="D50" s="8"/>
    </row>
    <row r="51" spans="1:4" ht="12.75">
      <c r="A51" s="8" t="s">
        <v>629</v>
      </c>
      <c r="B51" s="2" t="s">
        <v>400</v>
      </c>
      <c r="C51" s="12">
        <v>0</v>
      </c>
      <c r="D51" s="8"/>
    </row>
    <row r="52" spans="1:4" ht="12.75">
      <c r="A52" s="8" t="s">
        <v>630</v>
      </c>
      <c r="B52" s="2" t="s">
        <v>402</v>
      </c>
      <c r="C52" s="11">
        <f>SUM(C53:C58)</f>
        <v>-8784</v>
      </c>
      <c r="D52" s="8"/>
    </row>
    <row r="53" spans="1:4" ht="12.75">
      <c r="A53" s="8" t="s">
        <v>631</v>
      </c>
      <c r="B53" s="2" t="s">
        <v>404</v>
      </c>
      <c r="C53" s="12">
        <v>4104</v>
      </c>
      <c r="D53" s="8"/>
    </row>
    <row r="54" spans="1:4" ht="12.75">
      <c r="A54" s="8" t="s">
        <v>632</v>
      </c>
      <c r="B54" s="2" t="s">
        <v>406</v>
      </c>
      <c r="C54" s="12">
        <v>-245</v>
      </c>
      <c r="D54" s="8"/>
    </row>
    <row r="55" spans="1:4" ht="12.75">
      <c r="A55" s="8" t="s">
        <v>633</v>
      </c>
      <c r="B55" s="2" t="s">
        <v>498</v>
      </c>
      <c r="C55" s="12">
        <v>-12643</v>
      </c>
      <c r="D55" s="8"/>
    </row>
    <row r="56" spans="1:4" ht="12.75">
      <c r="A56" s="8" t="s">
        <v>634</v>
      </c>
      <c r="B56" s="2" t="s">
        <v>500</v>
      </c>
      <c r="C56" s="12">
        <v>0</v>
      </c>
      <c r="D56" s="8"/>
    </row>
    <row r="57" spans="1:4" ht="12.75">
      <c r="A57" s="8" t="s">
        <v>635</v>
      </c>
      <c r="B57" s="2" t="s">
        <v>502</v>
      </c>
      <c r="C57" s="12">
        <v>0</v>
      </c>
      <c r="D57" s="8"/>
    </row>
    <row r="58" spans="1:4" ht="12.75">
      <c r="A58" s="8" t="s">
        <v>636</v>
      </c>
      <c r="B58" s="2" t="s">
        <v>504</v>
      </c>
      <c r="C58" s="12">
        <v>0</v>
      </c>
      <c r="D58" s="8"/>
    </row>
    <row r="59" spans="1:4" ht="12.75">
      <c r="A59" s="8" t="s">
        <v>637</v>
      </c>
      <c r="B59" s="2" t="s">
        <v>506</v>
      </c>
      <c r="C59" s="12">
        <v>0</v>
      </c>
      <c r="D59" s="8"/>
    </row>
    <row r="60" spans="1:4" ht="12.75">
      <c r="A60" s="8" t="s">
        <v>638</v>
      </c>
      <c r="B60" s="2" t="s">
        <v>564</v>
      </c>
      <c r="C60" s="12">
        <v>0</v>
      </c>
      <c r="D60" s="8"/>
    </row>
    <row r="61" spans="1:4" ht="12.75">
      <c r="A61" s="8" t="s">
        <v>639</v>
      </c>
      <c r="B61" s="2" t="s">
        <v>566</v>
      </c>
      <c r="C61" s="12">
        <v>26221</v>
      </c>
      <c r="D61" s="8"/>
    </row>
    <row r="62" spans="1:4" ht="12.75">
      <c r="A62" s="8" t="s">
        <v>640</v>
      </c>
      <c r="B62" s="2" t="s">
        <v>568</v>
      </c>
      <c r="C62" s="12">
        <v>0</v>
      </c>
      <c r="D62" s="8"/>
    </row>
    <row r="63" spans="1:4" ht="12.75">
      <c r="A63" s="8" t="s">
        <v>641</v>
      </c>
      <c r="B63" s="2" t="s">
        <v>570</v>
      </c>
      <c r="C63" s="12">
        <v>6731</v>
      </c>
      <c r="D63" s="8"/>
    </row>
    <row r="64" spans="1:4" ht="12.75">
      <c r="A64" s="8" t="s">
        <v>642</v>
      </c>
      <c r="B64" s="2" t="s">
        <v>572</v>
      </c>
      <c r="C64" s="12">
        <v>-2883</v>
      </c>
      <c r="D64" s="8"/>
    </row>
    <row r="65" spans="1:4" ht="12.75">
      <c r="A65" s="8" t="s">
        <v>643</v>
      </c>
      <c r="B65" s="2" t="s">
        <v>574</v>
      </c>
      <c r="C65" s="11">
        <f>SUM(C66,C73)</f>
        <v>-82607</v>
      </c>
      <c r="D65" s="8"/>
    </row>
    <row r="66" spans="1:4" ht="12.75">
      <c r="A66" s="8" t="s">
        <v>644</v>
      </c>
      <c r="B66" s="2" t="s">
        <v>576</v>
      </c>
      <c r="C66" s="11">
        <f>SUM(C67:C72)</f>
        <v>-12954</v>
      </c>
      <c r="D66" s="8"/>
    </row>
    <row r="67" spans="1:4" ht="12.75">
      <c r="A67" s="8" t="s">
        <v>645</v>
      </c>
      <c r="B67" s="2" t="s">
        <v>577</v>
      </c>
      <c r="C67" s="12">
        <v>-9537</v>
      </c>
      <c r="D67" s="8"/>
    </row>
    <row r="68" spans="1:4" ht="12.75">
      <c r="A68" s="8" t="s">
        <v>646</v>
      </c>
      <c r="B68" s="2" t="s">
        <v>579</v>
      </c>
      <c r="C68" s="12">
        <v>-3211</v>
      </c>
      <c r="D68" s="8"/>
    </row>
    <row r="69" spans="1:4" ht="12.75">
      <c r="A69" s="8" t="s">
        <v>647</v>
      </c>
      <c r="B69" s="2" t="s">
        <v>648</v>
      </c>
      <c r="C69" s="12">
        <v>0</v>
      </c>
      <c r="D69" s="8"/>
    </row>
    <row r="70" spans="1:4" ht="12.75">
      <c r="A70" s="8" t="s">
        <v>649</v>
      </c>
      <c r="B70" s="2" t="s">
        <v>650</v>
      </c>
      <c r="C70" s="12">
        <v>0</v>
      </c>
      <c r="D70" s="8"/>
    </row>
    <row r="71" spans="1:4" ht="12.75">
      <c r="A71" s="8" t="s">
        <v>651</v>
      </c>
      <c r="B71" s="2" t="s">
        <v>652</v>
      </c>
      <c r="C71" s="12">
        <v>0</v>
      </c>
      <c r="D71" s="8"/>
    </row>
    <row r="72" spans="1:4" ht="12.75">
      <c r="A72" s="8" t="s">
        <v>653</v>
      </c>
      <c r="B72" s="2" t="s">
        <v>654</v>
      </c>
      <c r="C72" s="12">
        <v>-206</v>
      </c>
      <c r="D72" s="8"/>
    </row>
    <row r="73" spans="1:4" ht="12.75">
      <c r="A73" s="8" t="s">
        <v>655</v>
      </c>
      <c r="B73" s="2" t="s">
        <v>656</v>
      </c>
      <c r="C73" s="11">
        <f>SUM(C74:C79)</f>
        <v>-69653</v>
      </c>
      <c r="D73" s="8"/>
    </row>
    <row r="74" spans="1:4" ht="12.75">
      <c r="A74" s="8" t="s">
        <v>657</v>
      </c>
      <c r="B74" s="2" t="s">
        <v>658</v>
      </c>
      <c r="C74" s="12">
        <v>-7983</v>
      </c>
      <c r="D74" s="8"/>
    </row>
    <row r="75" spans="1:4" ht="12.75">
      <c r="A75" s="8" t="s">
        <v>659</v>
      </c>
      <c r="B75" s="2" t="s">
        <v>660</v>
      </c>
      <c r="C75" s="12">
        <v>-100</v>
      </c>
      <c r="D75" s="8"/>
    </row>
    <row r="76" spans="1:4" ht="12.75">
      <c r="A76" s="8" t="s">
        <v>661</v>
      </c>
      <c r="B76" s="2" t="s">
        <v>662</v>
      </c>
      <c r="C76" s="12">
        <v>0</v>
      </c>
      <c r="D76" s="8"/>
    </row>
    <row r="77" spans="1:4" ht="12.75">
      <c r="A77" s="8" t="s">
        <v>663</v>
      </c>
      <c r="B77" s="2" t="s">
        <v>664</v>
      </c>
      <c r="C77" s="12">
        <v>-25900</v>
      </c>
      <c r="D77" s="8"/>
    </row>
    <row r="78" spans="1:4" ht="12.75">
      <c r="A78" s="8" t="s">
        <v>665</v>
      </c>
      <c r="B78" s="2" t="s">
        <v>666</v>
      </c>
      <c r="C78" s="12">
        <v>-9896</v>
      </c>
      <c r="D78" s="8"/>
    </row>
    <row r="79" spans="1:4" ht="12.75">
      <c r="A79" s="8" t="s">
        <v>667</v>
      </c>
      <c r="B79" s="2" t="s">
        <v>668</v>
      </c>
      <c r="C79" s="13">
        <v>-25774</v>
      </c>
      <c r="D79" s="8"/>
    </row>
    <row r="80" spans="1:4" ht="12.75">
      <c r="A80" s="8" t="s">
        <v>669</v>
      </c>
      <c r="B80" s="2" t="s">
        <v>670</v>
      </c>
      <c r="C80" s="11">
        <f>SUM(C81:C83)</f>
        <v>-822</v>
      </c>
      <c r="D80" s="8"/>
    </row>
    <row r="81" spans="1:4" ht="12.75">
      <c r="A81" s="8" t="s">
        <v>671</v>
      </c>
      <c r="B81" s="2" t="s">
        <v>672</v>
      </c>
      <c r="C81" s="12">
        <v>-249</v>
      </c>
      <c r="D81" s="8"/>
    </row>
    <row r="82" spans="1:4" ht="12.75">
      <c r="A82" s="8" t="s">
        <v>673</v>
      </c>
      <c r="B82" s="2" t="s">
        <v>674</v>
      </c>
      <c r="C82" s="12">
        <v>0</v>
      </c>
      <c r="D82" s="8"/>
    </row>
    <row r="83" spans="1:4" ht="12.75">
      <c r="A83" s="8" t="s">
        <v>675</v>
      </c>
      <c r="B83" s="2" t="s">
        <v>676</v>
      </c>
      <c r="C83" s="12">
        <v>-573</v>
      </c>
      <c r="D83" s="8"/>
    </row>
    <row r="84" spans="1:4" ht="12.75">
      <c r="A84" s="8" t="s">
        <v>677</v>
      </c>
      <c r="B84" s="2" t="s">
        <v>678</v>
      </c>
      <c r="C84" s="12">
        <v>0</v>
      </c>
      <c r="D84" s="8"/>
    </row>
    <row r="85" spans="1:4" ht="12.75">
      <c r="A85" s="8" t="s">
        <v>679</v>
      </c>
      <c r="B85" s="2" t="s">
        <v>680</v>
      </c>
      <c r="C85" s="11">
        <f>SUM(C86,C91)</f>
        <v>0</v>
      </c>
      <c r="D85" s="8"/>
    </row>
    <row r="86" spans="1:4" ht="12.75">
      <c r="A86" s="8" t="s">
        <v>681</v>
      </c>
      <c r="B86" s="2" t="s">
        <v>682</v>
      </c>
      <c r="C86" s="11">
        <f>SUM(C87:C90)</f>
        <v>0</v>
      </c>
      <c r="D86" s="8"/>
    </row>
    <row r="87" spans="1:4" ht="12.75">
      <c r="A87" s="8" t="s">
        <v>683</v>
      </c>
      <c r="B87" s="2" t="s">
        <v>684</v>
      </c>
      <c r="C87" s="12">
        <v>0</v>
      </c>
      <c r="D87" s="8"/>
    </row>
    <row r="88" spans="1:4" ht="12.75">
      <c r="A88" s="8" t="s">
        <v>685</v>
      </c>
      <c r="B88" s="2" t="s">
        <v>686</v>
      </c>
      <c r="C88" s="12">
        <v>0</v>
      </c>
      <c r="D88" s="8"/>
    </row>
    <row r="89" spans="1:4" ht="12.75">
      <c r="A89" s="8" t="s">
        <v>687</v>
      </c>
      <c r="B89" s="2" t="s">
        <v>688</v>
      </c>
      <c r="C89" s="12">
        <v>0</v>
      </c>
      <c r="D89" s="8"/>
    </row>
    <row r="90" spans="1:4" ht="12.75">
      <c r="A90" s="8" t="s">
        <v>689</v>
      </c>
      <c r="B90" s="2" t="s">
        <v>690</v>
      </c>
      <c r="C90" s="12">
        <v>0</v>
      </c>
      <c r="D90" s="8"/>
    </row>
    <row r="91" spans="1:4" ht="12.75">
      <c r="A91" s="8" t="s">
        <v>691</v>
      </c>
      <c r="B91" s="2" t="s">
        <v>692</v>
      </c>
      <c r="C91" s="11">
        <f>SUM(C92:C97)</f>
        <v>0</v>
      </c>
      <c r="D91" s="8"/>
    </row>
    <row r="92" spans="1:4" ht="12.75">
      <c r="A92" s="8" t="s">
        <v>693</v>
      </c>
      <c r="B92" s="2" t="s">
        <v>694</v>
      </c>
      <c r="C92" s="12">
        <v>0</v>
      </c>
      <c r="D92" s="8"/>
    </row>
    <row r="93" spans="1:4" ht="12.75">
      <c r="A93" s="8" t="s">
        <v>695</v>
      </c>
      <c r="B93" s="2" t="s">
        <v>696</v>
      </c>
      <c r="C93" s="12">
        <v>0</v>
      </c>
      <c r="D93" s="8"/>
    </row>
    <row r="94" spans="1:4" ht="12.75">
      <c r="A94" s="8" t="s">
        <v>697</v>
      </c>
      <c r="B94" s="2" t="s">
        <v>698</v>
      </c>
      <c r="C94" s="12">
        <v>0</v>
      </c>
      <c r="D94" s="8"/>
    </row>
    <row r="95" spans="1:4" ht="12.75">
      <c r="A95" s="8" t="s">
        <v>699</v>
      </c>
      <c r="B95" s="2" t="s">
        <v>700</v>
      </c>
      <c r="C95" s="12">
        <v>0</v>
      </c>
      <c r="D95" s="8"/>
    </row>
    <row r="96" spans="1:4" ht="12.75">
      <c r="A96" s="8" t="s">
        <v>701</v>
      </c>
      <c r="B96" s="2" t="s">
        <v>702</v>
      </c>
      <c r="C96" s="12">
        <v>0</v>
      </c>
      <c r="D96" s="8"/>
    </row>
    <row r="97" spans="1:4" ht="12.75">
      <c r="A97" s="8" t="s">
        <v>703</v>
      </c>
      <c r="B97" s="2" t="s">
        <v>704</v>
      </c>
      <c r="C97" s="12">
        <v>0</v>
      </c>
      <c r="D97" s="8"/>
    </row>
    <row r="98" spans="1:4" ht="12.75">
      <c r="A98" s="8" t="s">
        <v>705</v>
      </c>
      <c r="B98" s="2" t="s">
        <v>706</v>
      </c>
      <c r="C98" s="12">
        <v>0</v>
      </c>
      <c r="D98" s="8"/>
    </row>
    <row r="99" spans="1:4" ht="12.75">
      <c r="A99" s="8" t="s">
        <v>707</v>
      </c>
      <c r="B99" s="2" t="s">
        <v>708</v>
      </c>
      <c r="C99" s="12">
        <v>0</v>
      </c>
      <c r="D99" s="8"/>
    </row>
    <row r="100" spans="1:4" ht="12.75">
      <c r="A100" s="8" t="s">
        <v>709</v>
      </c>
      <c r="B100" s="2" t="s">
        <v>710</v>
      </c>
      <c r="C100" s="12">
        <v>0</v>
      </c>
      <c r="D100" s="8"/>
    </row>
    <row r="101" spans="1:4" ht="12.75">
      <c r="A101" s="8" t="s">
        <v>711</v>
      </c>
      <c r="B101" s="2" t="s">
        <v>712</v>
      </c>
      <c r="C101" s="11">
        <f>SUM(C3,C65,C80,C84,C85,C98,C99,C100)</f>
        <v>86144</v>
      </c>
      <c r="D101" s="8"/>
    </row>
    <row r="102" spans="1:4" ht="12.75">
      <c r="A102" s="8" t="s">
        <v>713</v>
      </c>
      <c r="B102" s="2" t="s">
        <v>714</v>
      </c>
      <c r="C102" s="12">
        <v>-8</v>
      </c>
      <c r="D102" s="8"/>
    </row>
    <row r="103" spans="1:4" ht="12.75">
      <c r="A103" s="8" t="s">
        <v>715</v>
      </c>
      <c r="B103" s="2" t="s">
        <v>716</v>
      </c>
      <c r="C103" s="11">
        <f>SUM(C101:C102)</f>
        <v>86136</v>
      </c>
      <c r="D103" s="8"/>
    </row>
    <row r="104" spans="1:4" ht="12.75">
      <c r="A104" s="8" t="s">
        <v>717</v>
      </c>
      <c r="B104" s="2" t="s">
        <v>718</v>
      </c>
      <c r="C104" s="12">
        <v>0</v>
      </c>
      <c r="D104" s="8"/>
    </row>
    <row r="105" spans="1:4" ht="12.75">
      <c r="A105" s="8" t="s">
        <v>719</v>
      </c>
      <c r="B105" s="2" t="s">
        <v>720</v>
      </c>
      <c r="C105" s="11">
        <f>SUM(C103,C104)</f>
        <v>86136</v>
      </c>
      <c r="D105" s="8"/>
    </row>
    <row r="106" spans="1:4" ht="12.75">
      <c r="A106" s="8"/>
      <c r="B106" s="8"/>
      <c r="C106" s="12"/>
      <c r="D106" s="8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workbookViewId="0" topLeftCell="A1">
      <selection activeCell="F32" sqref="F32"/>
    </sheetView>
  </sheetViews>
  <sheetFormatPr defaultColWidth="9.140625" defaultRowHeight="12.75"/>
  <cols>
    <col min="1" max="1" width="55.8515625" style="7" customWidth="1"/>
    <col min="2" max="2" width="9.140625" style="7" customWidth="1"/>
    <col min="3" max="8" width="25.57421875" style="7" customWidth="1"/>
    <col min="9" max="16384" width="9.140625" style="7" customWidth="1"/>
  </cols>
  <sheetData>
    <row r="1" spans="1:8" ht="12.75">
      <c r="A1" s="7" t="s">
        <v>12</v>
      </c>
      <c r="B1" s="48"/>
      <c r="C1" s="12"/>
      <c r="D1" s="12"/>
      <c r="E1" s="12"/>
      <c r="F1" s="12"/>
      <c r="G1" s="12"/>
      <c r="H1" s="12"/>
    </row>
    <row r="2" spans="1:8" ht="38.25">
      <c r="A2" s="49"/>
      <c r="B2" s="49"/>
      <c r="C2" s="50" t="s">
        <v>721</v>
      </c>
      <c r="D2" s="50" t="s">
        <v>724</v>
      </c>
      <c r="E2" s="50" t="s">
        <v>773</v>
      </c>
      <c r="F2" s="50" t="s">
        <v>774</v>
      </c>
      <c r="G2" s="50" t="s">
        <v>775</v>
      </c>
      <c r="H2" s="50" t="s">
        <v>723</v>
      </c>
    </row>
    <row r="3" spans="1:8" ht="12.75">
      <c r="A3" s="49"/>
      <c r="B3" s="49"/>
      <c r="C3" s="10" t="s">
        <v>21</v>
      </c>
      <c r="D3" s="10" t="s">
        <v>433</v>
      </c>
      <c r="E3" s="10" t="s">
        <v>434</v>
      </c>
      <c r="F3" s="10" t="s">
        <v>435</v>
      </c>
      <c r="G3" s="10" t="s">
        <v>436</v>
      </c>
      <c r="H3" s="10" t="s">
        <v>437</v>
      </c>
    </row>
    <row r="4" spans="1:8" ht="12.75">
      <c r="A4" s="7" t="s">
        <v>776</v>
      </c>
      <c r="B4" s="10" t="s">
        <v>266</v>
      </c>
      <c r="C4" s="51">
        <f>SUM(D4:H4)</f>
        <v>4813530</v>
      </c>
      <c r="D4" s="51">
        <f>SUM(D5,D13)</f>
        <v>4813530</v>
      </c>
      <c r="E4" s="51">
        <f>SUM(E5,E13)</f>
        <v>0</v>
      </c>
      <c r="F4" s="51">
        <f>SUM(F5,F13)</f>
        <v>0</v>
      </c>
      <c r="G4" s="51">
        <f>SUM(G5,G13)</f>
        <v>0</v>
      </c>
      <c r="H4" s="51">
        <f>SUM(H5,H13)</f>
        <v>0</v>
      </c>
    </row>
    <row r="5" spans="1:8" ht="12.75">
      <c r="A5" s="7" t="s">
        <v>777</v>
      </c>
      <c r="B5" s="10" t="s">
        <v>268</v>
      </c>
      <c r="C5" s="51">
        <f aca="true" t="shared" si="0" ref="C5:C20">SUM(D5:H5)</f>
        <v>1517266</v>
      </c>
      <c r="D5" s="51">
        <f>SUM(D6,D9)</f>
        <v>1517266</v>
      </c>
      <c r="E5" s="51">
        <f>SUM(E6,E9)</f>
        <v>0</v>
      </c>
      <c r="F5" s="51">
        <f>SUM(F6,F9)</f>
        <v>0</v>
      </c>
      <c r="G5" s="51">
        <f>SUM(G6,G9)</f>
        <v>0</v>
      </c>
      <c r="H5" s="51">
        <f>SUM(H6,H9)</f>
        <v>0</v>
      </c>
    </row>
    <row r="6" spans="1:8" ht="12.75">
      <c r="A6" s="7" t="s">
        <v>778</v>
      </c>
      <c r="B6" s="10" t="s">
        <v>270</v>
      </c>
      <c r="C6" s="51">
        <f t="shared" si="0"/>
        <v>1517266</v>
      </c>
      <c r="D6" s="51">
        <f>SUM(D7+D8)</f>
        <v>1517266</v>
      </c>
      <c r="E6" s="51">
        <f>SUM(E7+E8)</f>
        <v>0</v>
      </c>
      <c r="F6" s="51">
        <f>SUM(F7+F8)</f>
        <v>0</v>
      </c>
      <c r="G6" s="51">
        <f>SUM(G7+G8)</f>
        <v>0</v>
      </c>
      <c r="H6" s="51">
        <f>SUM(H7+H8)</f>
        <v>0</v>
      </c>
    </row>
    <row r="7" spans="1:8" ht="12.75">
      <c r="A7" s="7" t="s">
        <v>779</v>
      </c>
      <c r="B7" s="10" t="s">
        <v>272</v>
      </c>
      <c r="C7" s="51">
        <f t="shared" si="0"/>
        <v>1517266</v>
      </c>
      <c r="D7" s="47">
        <v>1517266</v>
      </c>
      <c r="E7" s="47"/>
      <c r="F7" s="47"/>
      <c r="G7" s="47"/>
      <c r="H7" s="47"/>
    </row>
    <row r="8" spans="1:8" ht="12.75">
      <c r="A8" s="7" t="s">
        <v>780</v>
      </c>
      <c r="B8" s="10" t="s">
        <v>274</v>
      </c>
      <c r="C8" s="51">
        <f t="shared" si="0"/>
        <v>0</v>
      </c>
      <c r="D8" s="47"/>
      <c r="E8" s="47"/>
      <c r="F8" s="47"/>
      <c r="G8" s="47"/>
      <c r="H8" s="47"/>
    </row>
    <row r="9" spans="1:8" ht="12.75">
      <c r="A9" s="7" t="s">
        <v>0</v>
      </c>
      <c r="B9" s="10" t="s">
        <v>276</v>
      </c>
      <c r="C9" s="51">
        <f t="shared" si="0"/>
        <v>0</v>
      </c>
      <c r="D9" s="51">
        <f>SUM(D10:D12)</f>
        <v>0</v>
      </c>
      <c r="E9" s="51">
        <f>SUM(E10:E12)</f>
        <v>0</v>
      </c>
      <c r="F9" s="51">
        <f>SUM(F10:F12)</f>
        <v>0</v>
      </c>
      <c r="G9" s="51">
        <f>SUM(G10:G12)</f>
        <v>0</v>
      </c>
      <c r="H9" s="51">
        <f>SUM(H10:H12)</f>
        <v>0</v>
      </c>
    </row>
    <row r="10" spans="1:8" ht="12.75">
      <c r="A10" s="7" t="s">
        <v>1</v>
      </c>
      <c r="B10" s="10" t="s">
        <v>278</v>
      </c>
      <c r="C10" s="51">
        <f t="shared" si="0"/>
        <v>0</v>
      </c>
      <c r="D10" s="47"/>
      <c r="E10" s="47"/>
      <c r="F10" s="47"/>
      <c r="G10" s="47"/>
      <c r="H10" s="47"/>
    </row>
    <row r="11" spans="1:8" ht="12.75">
      <c r="A11" s="7" t="s">
        <v>2</v>
      </c>
      <c r="B11" s="10" t="s">
        <v>280</v>
      </c>
      <c r="C11" s="51">
        <f t="shared" si="0"/>
        <v>0</v>
      </c>
      <c r="D11" s="47"/>
      <c r="E11" s="47"/>
      <c r="F11" s="47"/>
      <c r="G11" s="47"/>
      <c r="H11" s="47"/>
    </row>
    <row r="12" spans="1:8" ht="12.75">
      <c r="A12" s="7" t="s">
        <v>3</v>
      </c>
      <c r="B12" s="10" t="s">
        <v>282</v>
      </c>
      <c r="C12" s="51">
        <f t="shared" si="0"/>
        <v>0</v>
      </c>
      <c r="D12" s="47"/>
      <c r="E12" s="47"/>
      <c r="F12" s="47"/>
      <c r="G12" s="47"/>
      <c r="H12" s="47"/>
    </row>
    <row r="13" spans="1:8" ht="12.75">
      <c r="A13" s="7" t="s">
        <v>4</v>
      </c>
      <c r="B13" s="10" t="s">
        <v>284</v>
      </c>
      <c r="C13" s="51">
        <f t="shared" si="0"/>
        <v>3296264</v>
      </c>
      <c r="D13" s="51">
        <f>SUM(D14,D17)</f>
        <v>3296264</v>
      </c>
      <c r="E13" s="51">
        <f>SUM(E14,E17)</f>
        <v>0</v>
      </c>
      <c r="F13" s="51">
        <f>SUM(F14,F17)</f>
        <v>0</v>
      </c>
      <c r="G13" s="51">
        <f>SUM(G14,G17)</f>
        <v>0</v>
      </c>
      <c r="H13" s="51">
        <f>SUM(H14,H17)</f>
        <v>0</v>
      </c>
    </row>
    <row r="14" spans="1:8" ht="12.75">
      <c r="A14" s="7" t="s">
        <v>5</v>
      </c>
      <c r="B14" s="10" t="s">
        <v>286</v>
      </c>
      <c r="C14" s="51">
        <f t="shared" si="0"/>
        <v>3296264</v>
      </c>
      <c r="D14" s="51">
        <f>SUM(D15:D16)</f>
        <v>3296264</v>
      </c>
      <c r="E14" s="51">
        <f>SUM(E15:E16)</f>
        <v>0</v>
      </c>
      <c r="F14" s="51">
        <f>SUM(F15:F16)</f>
        <v>0</v>
      </c>
      <c r="G14" s="51">
        <f>SUM(G15:G16)</f>
        <v>0</v>
      </c>
      <c r="H14" s="51">
        <f>SUM(H15:H16)</f>
        <v>0</v>
      </c>
    </row>
    <row r="15" spans="1:8" ht="12.75">
      <c r="A15" s="7" t="s">
        <v>6</v>
      </c>
      <c r="B15" s="10" t="s">
        <v>288</v>
      </c>
      <c r="C15" s="51">
        <f t="shared" si="0"/>
        <v>3296264</v>
      </c>
      <c r="D15" s="47">
        <v>3296264</v>
      </c>
      <c r="E15" s="47"/>
      <c r="F15" s="47"/>
      <c r="G15" s="47"/>
      <c r="H15" s="47"/>
    </row>
    <row r="16" spans="1:8" ht="12.75">
      <c r="A16" s="7" t="s">
        <v>7</v>
      </c>
      <c r="B16" s="10" t="s">
        <v>290</v>
      </c>
      <c r="C16" s="51">
        <f t="shared" si="0"/>
        <v>0</v>
      </c>
      <c r="D16" s="47"/>
      <c r="E16" s="47"/>
      <c r="F16" s="47"/>
      <c r="G16" s="47"/>
      <c r="H16" s="47"/>
    </row>
    <row r="17" spans="1:8" ht="12.75">
      <c r="A17" s="7" t="s">
        <v>8</v>
      </c>
      <c r="B17" s="10" t="s">
        <v>292</v>
      </c>
      <c r="C17" s="51">
        <f t="shared" si="0"/>
        <v>0</v>
      </c>
      <c r="D17" s="51">
        <f>SUM(D18:D20)</f>
        <v>0</v>
      </c>
      <c r="E17" s="51">
        <f>SUM(E18:E20)</f>
        <v>0</v>
      </c>
      <c r="F17" s="51">
        <f>SUM(F18:F20)</f>
        <v>0</v>
      </c>
      <c r="G17" s="51">
        <f>SUM(G18:G20)</f>
        <v>0</v>
      </c>
      <c r="H17" s="51">
        <f>SUM(H18:H20)</f>
        <v>0</v>
      </c>
    </row>
    <row r="18" spans="1:8" ht="12.75">
      <c r="A18" s="7" t="s">
        <v>9</v>
      </c>
      <c r="B18" s="10" t="s">
        <v>294</v>
      </c>
      <c r="C18" s="51">
        <f t="shared" si="0"/>
        <v>0</v>
      </c>
      <c r="D18" s="47"/>
      <c r="E18" s="47"/>
      <c r="F18" s="47"/>
      <c r="G18" s="47"/>
      <c r="H18" s="47"/>
    </row>
    <row r="19" spans="1:8" ht="12.75">
      <c r="A19" s="7" t="s">
        <v>10</v>
      </c>
      <c r="B19" s="10" t="s">
        <v>296</v>
      </c>
      <c r="C19" s="51">
        <f t="shared" si="0"/>
        <v>0</v>
      </c>
      <c r="D19" s="47"/>
      <c r="E19" s="47"/>
      <c r="F19" s="47"/>
      <c r="G19" s="47"/>
      <c r="H19" s="47"/>
    </row>
    <row r="20" spans="1:8" ht="12.75">
      <c r="A20" s="7" t="s">
        <v>11</v>
      </c>
      <c r="B20" s="10" t="s">
        <v>298</v>
      </c>
      <c r="C20" s="51">
        <f t="shared" si="0"/>
        <v>0</v>
      </c>
      <c r="D20" s="47"/>
      <c r="E20" s="47"/>
      <c r="F20" s="47"/>
      <c r="G20" s="47"/>
      <c r="H20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"/>
  <sheetViews>
    <sheetView zoomScale="80" zoomScaleNormal="80" workbookViewId="0" topLeftCell="A1">
      <selection activeCell="A22" sqref="A22"/>
    </sheetView>
  </sheetViews>
  <sheetFormatPr defaultColWidth="9.140625" defaultRowHeight="12.75"/>
  <cols>
    <col min="1" max="1" width="53.00390625" style="0" customWidth="1"/>
    <col min="3" max="10" width="19.421875" style="0" customWidth="1"/>
  </cols>
  <sheetData>
    <row r="1" spans="1:24" s="5" customFormat="1" ht="12.75">
      <c r="A1" s="3" t="s">
        <v>741</v>
      </c>
      <c r="B1" s="4"/>
      <c r="C1" s="4"/>
      <c r="D1" s="4"/>
      <c r="E1" s="4"/>
      <c r="F1" s="4"/>
      <c r="G1" s="4"/>
      <c r="H1" s="4"/>
      <c r="I1" s="4"/>
      <c r="J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39.75" customHeight="1">
      <c r="A2" s="1"/>
      <c r="B2" s="1"/>
      <c r="C2" s="54" t="s">
        <v>721</v>
      </c>
      <c r="D2" s="54"/>
      <c r="E2" s="54" t="s">
        <v>722</v>
      </c>
      <c r="F2" s="54"/>
      <c r="G2" s="54" t="s">
        <v>723</v>
      </c>
      <c r="H2" s="54"/>
      <c r="I2" s="54" t="s">
        <v>724</v>
      </c>
      <c r="J2" s="54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51">
      <c r="A3" s="1"/>
      <c r="B3" s="1"/>
      <c r="C3" s="21" t="s">
        <v>725</v>
      </c>
      <c r="D3" s="21" t="s">
        <v>726</v>
      </c>
      <c r="E3" s="21" t="s">
        <v>725</v>
      </c>
      <c r="F3" s="21" t="s">
        <v>726</v>
      </c>
      <c r="G3" s="21" t="s">
        <v>725</v>
      </c>
      <c r="H3" s="21" t="s">
        <v>726</v>
      </c>
      <c r="I3" s="21" t="s">
        <v>725</v>
      </c>
      <c r="J3" s="21" t="s">
        <v>726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4" ht="12.75">
      <c r="A4" s="1"/>
      <c r="B4" s="1"/>
      <c r="C4" s="2" t="s">
        <v>21</v>
      </c>
      <c r="D4" s="2" t="s">
        <v>433</v>
      </c>
      <c r="E4" s="2" t="s">
        <v>434</v>
      </c>
      <c r="F4" s="2" t="s">
        <v>435</v>
      </c>
      <c r="G4" s="2" t="s">
        <v>436</v>
      </c>
      <c r="H4" s="2" t="s">
        <v>437</v>
      </c>
      <c r="I4" s="2" t="s">
        <v>438</v>
      </c>
      <c r="J4" s="2" t="s">
        <v>439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2.75">
      <c r="A5" s="8" t="s">
        <v>727</v>
      </c>
      <c r="B5" s="2" t="s">
        <v>266</v>
      </c>
      <c r="C5" s="12">
        <v>100</v>
      </c>
      <c r="D5" s="12"/>
      <c r="E5" s="12"/>
      <c r="F5" s="6"/>
      <c r="G5" s="6"/>
      <c r="H5" s="12"/>
      <c r="I5" s="11">
        <f>C5-E5</f>
        <v>100</v>
      </c>
      <c r="J5" s="11">
        <f>D5-H5</f>
        <v>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>
      <c r="A6" s="8" t="s">
        <v>728</v>
      </c>
      <c r="B6" s="2" t="s">
        <v>268</v>
      </c>
      <c r="C6" s="12">
        <v>877555</v>
      </c>
      <c r="D6" s="12">
        <v>349370</v>
      </c>
      <c r="E6" s="12"/>
      <c r="F6" s="6"/>
      <c r="G6" s="6"/>
      <c r="H6" s="12"/>
      <c r="I6" s="11">
        <f aca="true" t="shared" si="0" ref="I6:I18">C6-E6</f>
        <v>877555</v>
      </c>
      <c r="J6" s="11">
        <f aca="true" t="shared" si="1" ref="J6:J18">D6-H6</f>
        <v>349370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8" t="s">
        <v>729</v>
      </c>
      <c r="B7" s="2" t="s">
        <v>270</v>
      </c>
      <c r="C7" s="11">
        <f>SUM(C8:C12)</f>
        <v>6054381</v>
      </c>
      <c r="D7" s="11">
        <f>SUM(D8:D12)</f>
        <v>0</v>
      </c>
      <c r="E7" s="6"/>
      <c r="F7" s="6"/>
      <c r="G7" s="6"/>
      <c r="H7" s="6"/>
      <c r="I7" s="11">
        <f aca="true" t="shared" si="2" ref="I7:J12">C7</f>
        <v>6054381</v>
      </c>
      <c r="J7" s="11">
        <f t="shared" si="2"/>
        <v>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2.75">
      <c r="A8" s="8" t="s">
        <v>730</v>
      </c>
      <c r="B8" s="2" t="s">
        <v>272</v>
      </c>
      <c r="C8" s="12">
        <v>921380</v>
      </c>
      <c r="D8" s="12"/>
      <c r="E8" s="6"/>
      <c r="F8" s="6"/>
      <c r="G8" s="6"/>
      <c r="H8" s="6"/>
      <c r="I8" s="11">
        <f t="shared" si="2"/>
        <v>921380</v>
      </c>
      <c r="J8" s="11">
        <f t="shared" si="2"/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>
      <c r="A9" s="8" t="s">
        <v>731</v>
      </c>
      <c r="B9" s="2" t="s">
        <v>274</v>
      </c>
      <c r="C9" s="12">
        <v>1517266</v>
      </c>
      <c r="D9" s="12"/>
      <c r="E9" s="6"/>
      <c r="F9" s="6"/>
      <c r="G9" s="6"/>
      <c r="H9" s="6"/>
      <c r="I9" s="11">
        <f t="shared" si="2"/>
        <v>1517266</v>
      </c>
      <c r="J9" s="11">
        <f t="shared" si="2"/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>
      <c r="A10" s="8" t="s">
        <v>732</v>
      </c>
      <c r="B10" s="2" t="s">
        <v>276</v>
      </c>
      <c r="C10" s="12">
        <v>0</v>
      </c>
      <c r="D10" s="12"/>
      <c r="E10" s="6"/>
      <c r="F10" s="6"/>
      <c r="G10" s="6"/>
      <c r="H10" s="6"/>
      <c r="I10" s="11">
        <f t="shared" si="2"/>
        <v>0</v>
      </c>
      <c r="J10" s="11">
        <f t="shared" si="2"/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>
      <c r="A11" s="8" t="s">
        <v>733</v>
      </c>
      <c r="B11" s="2" t="s">
        <v>278</v>
      </c>
      <c r="C11" s="12">
        <v>3296264</v>
      </c>
      <c r="D11" s="12"/>
      <c r="E11" s="6"/>
      <c r="F11" s="6"/>
      <c r="G11" s="6"/>
      <c r="H11" s="6"/>
      <c r="I11" s="11">
        <f t="shared" si="2"/>
        <v>3296264</v>
      </c>
      <c r="J11" s="11">
        <f t="shared" si="2"/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>
      <c r="A12" s="8" t="s">
        <v>734</v>
      </c>
      <c r="B12" s="2" t="s">
        <v>280</v>
      </c>
      <c r="C12" s="12">
        <v>319471</v>
      </c>
      <c r="D12" s="12"/>
      <c r="E12" s="6"/>
      <c r="F12" s="6"/>
      <c r="G12" s="6"/>
      <c r="H12" s="6"/>
      <c r="I12" s="11">
        <f t="shared" si="2"/>
        <v>319471</v>
      </c>
      <c r="J12" s="11">
        <f t="shared" si="2"/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2.75">
      <c r="A13" s="8" t="s">
        <v>735</v>
      </c>
      <c r="B13" s="2" t="s">
        <v>282</v>
      </c>
      <c r="C13" s="11">
        <f>SUM(C14:C18)</f>
        <v>154</v>
      </c>
      <c r="D13" s="11">
        <f>SUM(D14:D18)</f>
        <v>0</v>
      </c>
      <c r="E13" s="11">
        <f>SUM(E14:E18)</f>
        <v>154</v>
      </c>
      <c r="F13" s="6"/>
      <c r="G13" s="6"/>
      <c r="H13" s="11">
        <f>SUM(H14:H18)</f>
        <v>0</v>
      </c>
      <c r="I13" s="11">
        <f t="shared" si="0"/>
        <v>0</v>
      </c>
      <c r="J13" s="11">
        <f t="shared" si="1"/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>
      <c r="A14" s="8" t="s">
        <v>736</v>
      </c>
      <c r="B14" s="2" t="s">
        <v>284</v>
      </c>
      <c r="C14" s="12">
        <v>0</v>
      </c>
      <c r="D14" s="12"/>
      <c r="E14" s="12"/>
      <c r="F14" s="6"/>
      <c r="G14" s="6"/>
      <c r="H14" s="12"/>
      <c r="I14" s="11">
        <f t="shared" si="0"/>
        <v>0</v>
      </c>
      <c r="J14" s="11">
        <f t="shared" si="1"/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>
      <c r="A15" s="8" t="s">
        <v>737</v>
      </c>
      <c r="B15" s="2" t="s">
        <v>286</v>
      </c>
      <c r="C15" s="12">
        <v>0</v>
      </c>
      <c r="D15" s="12"/>
      <c r="E15" s="12"/>
      <c r="F15" s="6"/>
      <c r="G15" s="6"/>
      <c r="H15" s="12"/>
      <c r="I15" s="11">
        <f t="shared" si="0"/>
        <v>0</v>
      </c>
      <c r="J15" s="11">
        <f t="shared" si="1"/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>
      <c r="A16" s="8" t="s">
        <v>738</v>
      </c>
      <c r="B16" s="2" t="s">
        <v>288</v>
      </c>
      <c r="C16" s="12">
        <v>0</v>
      </c>
      <c r="D16" s="12"/>
      <c r="E16" s="12"/>
      <c r="F16" s="6"/>
      <c r="G16" s="6"/>
      <c r="H16" s="12"/>
      <c r="I16" s="11">
        <f t="shared" si="0"/>
        <v>0</v>
      </c>
      <c r="J16" s="11">
        <f t="shared" si="1"/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>
      <c r="A17" s="8" t="s">
        <v>739</v>
      </c>
      <c r="B17" s="2" t="s">
        <v>290</v>
      </c>
      <c r="C17" s="12">
        <v>0</v>
      </c>
      <c r="D17" s="12"/>
      <c r="E17" s="12"/>
      <c r="F17" s="6"/>
      <c r="G17" s="6"/>
      <c r="H17" s="12"/>
      <c r="I17" s="11">
        <f t="shared" si="0"/>
        <v>0</v>
      </c>
      <c r="J17" s="11">
        <f t="shared" si="1"/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2.75">
      <c r="A18" s="8" t="s">
        <v>740</v>
      </c>
      <c r="B18" s="2" t="s">
        <v>292</v>
      </c>
      <c r="C18" s="12">
        <v>154</v>
      </c>
      <c r="D18" s="12"/>
      <c r="E18" s="12">
        <v>154</v>
      </c>
      <c r="F18" s="6"/>
      <c r="G18" s="6"/>
      <c r="H18" s="12"/>
      <c r="I18" s="11">
        <f t="shared" si="0"/>
        <v>0</v>
      </c>
      <c r="J18" s="11">
        <f t="shared" si="1"/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</sheetData>
  <mergeCells count="4">
    <mergeCell ref="C2:D2"/>
    <mergeCell ref="E2:F2"/>
    <mergeCell ref="G2:H2"/>
    <mergeCell ref="I2:J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4" t="s">
        <v>213</v>
      </c>
    </row>
    <row r="3" ht="12.75">
      <c r="A3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="80" zoomScaleNormal="80" workbookViewId="0" topLeftCell="A1">
      <selection activeCell="G16" sqref="G15:G16"/>
    </sheetView>
  </sheetViews>
  <sheetFormatPr defaultColWidth="9.140625" defaultRowHeight="12.75"/>
  <cols>
    <col min="1" max="1" width="52.28125" style="0" bestFit="1" customWidth="1"/>
    <col min="2" max="2" width="4.421875" style="0" bestFit="1" customWidth="1"/>
    <col min="3" max="3" width="15.8515625" style="0" bestFit="1" customWidth="1"/>
    <col min="4" max="4" width="17.421875" style="0" bestFit="1" customWidth="1"/>
  </cols>
  <sheetData>
    <row r="1" spans="1:30" s="5" customFormat="1" ht="12.75">
      <c r="A1" s="3" t="s">
        <v>771</v>
      </c>
      <c r="B1" s="4"/>
      <c r="C1" s="4"/>
      <c r="D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29" ht="12.75">
      <c r="A2" s="1"/>
      <c r="B2" s="1"/>
      <c r="C2" s="8" t="s">
        <v>742</v>
      </c>
      <c r="D2" s="8" t="s">
        <v>743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ht="12.75">
      <c r="A3" s="1"/>
      <c r="B3" s="1"/>
      <c r="C3" s="2" t="s">
        <v>21</v>
      </c>
      <c r="D3" s="2" t="s">
        <v>433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.75">
      <c r="A4" s="8" t="s">
        <v>744</v>
      </c>
      <c r="B4" s="2" t="s">
        <v>266</v>
      </c>
      <c r="C4" s="11">
        <f>SUM(C5,C12,C18,C24,C29,C30)</f>
        <v>405</v>
      </c>
      <c r="D4" s="11">
        <f>SUM(D5,D12,D18,D24,D29,D30)</f>
        <v>446562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>
      <c r="A5" s="8" t="s">
        <v>745</v>
      </c>
      <c r="B5" s="2" t="s">
        <v>268</v>
      </c>
      <c r="C5" s="11">
        <f>SUM(C6:C11)</f>
        <v>0</v>
      </c>
      <c r="D5" s="11">
        <f>SUM(D6:D11)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75">
      <c r="A6" s="8" t="s">
        <v>746</v>
      </c>
      <c r="B6" s="2" t="s">
        <v>270</v>
      </c>
      <c r="C6" s="12">
        <v>0</v>
      </c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8" t="s">
        <v>747</v>
      </c>
      <c r="B7" s="2" t="s">
        <v>272</v>
      </c>
      <c r="C7" s="12">
        <v>0</v>
      </c>
      <c r="D7" s="1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2.75">
      <c r="A8" s="8" t="s">
        <v>748</v>
      </c>
      <c r="B8" s="2" t="s">
        <v>274</v>
      </c>
      <c r="C8" s="12">
        <v>0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>
      <c r="A9" s="8" t="s">
        <v>749</v>
      </c>
      <c r="B9" s="2" t="s">
        <v>276</v>
      </c>
      <c r="C9" s="12">
        <v>0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75">
      <c r="A10" s="8" t="s">
        <v>750</v>
      </c>
      <c r="B10" s="2" t="s">
        <v>278</v>
      </c>
      <c r="C10" s="12">
        <v>0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2.75">
      <c r="A11" s="8" t="s">
        <v>751</v>
      </c>
      <c r="B11" s="2" t="s">
        <v>280</v>
      </c>
      <c r="C11" s="12">
        <v>0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>
      <c r="A12" s="8" t="s">
        <v>752</v>
      </c>
      <c r="B12" s="2" t="s">
        <v>282</v>
      </c>
      <c r="C12" s="11">
        <f>SUM(C13:C17)</f>
        <v>0</v>
      </c>
      <c r="D12" s="11">
        <f>SUM(D13:D17)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>
      <c r="A13" s="8" t="s">
        <v>753</v>
      </c>
      <c r="B13" s="2" t="s">
        <v>284</v>
      </c>
      <c r="C13" s="12">
        <v>0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>
      <c r="A14" s="8" t="s">
        <v>754</v>
      </c>
      <c r="B14" s="2" t="s">
        <v>286</v>
      </c>
      <c r="C14" s="12">
        <v>0</v>
      </c>
      <c r="D14" s="1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>
      <c r="A15" s="8" t="s">
        <v>755</v>
      </c>
      <c r="B15" s="2" t="s">
        <v>288</v>
      </c>
      <c r="C15" s="12">
        <v>0</v>
      </c>
      <c r="D15" s="1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2.75">
      <c r="A16" s="8" t="s">
        <v>756</v>
      </c>
      <c r="B16" s="2" t="s">
        <v>290</v>
      </c>
      <c r="C16" s="12">
        <v>0</v>
      </c>
      <c r="D16" s="1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.75">
      <c r="A17" s="8" t="s">
        <v>757</v>
      </c>
      <c r="B17" s="2" t="s">
        <v>292</v>
      </c>
      <c r="C17" s="12">
        <v>0</v>
      </c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>
      <c r="A18" s="8" t="s">
        <v>758</v>
      </c>
      <c r="B18" s="2" t="s">
        <v>294</v>
      </c>
      <c r="C18" s="11">
        <f>SUM(C19:C23)</f>
        <v>405</v>
      </c>
      <c r="D18" s="11">
        <f>SUM(D19:D23)</f>
        <v>446562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.75">
      <c r="A19" s="8" t="s">
        <v>759</v>
      </c>
      <c r="B19" s="2" t="s">
        <v>296</v>
      </c>
      <c r="C19" s="12">
        <v>0</v>
      </c>
      <c r="D19" s="1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8" t="s">
        <v>760</v>
      </c>
      <c r="B20" s="2" t="s">
        <v>298</v>
      </c>
      <c r="C20" s="12">
        <v>0</v>
      </c>
      <c r="D20" s="1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>
      <c r="A21" s="8" t="s">
        <v>761</v>
      </c>
      <c r="B21" s="2" t="s">
        <v>300</v>
      </c>
      <c r="C21" s="12">
        <v>405</v>
      </c>
      <c r="D21" s="12">
        <v>446562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>
      <c r="A22" s="8" t="s">
        <v>762</v>
      </c>
      <c r="B22" s="2" t="s">
        <v>302</v>
      </c>
      <c r="C22" s="12">
        <v>0</v>
      </c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.75">
      <c r="A23" s="8" t="s">
        <v>763</v>
      </c>
      <c r="B23" s="2" t="s">
        <v>304</v>
      </c>
      <c r="C23" s="12">
        <v>0</v>
      </c>
      <c r="D23" s="1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>
      <c r="A24" s="8" t="s">
        <v>764</v>
      </c>
      <c r="B24" s="2" t="s">
        <v>306</v>
      </c>
      <c r="C24" s="11">
        <f>SUM(C25:C28)</f>
        <v>0</v>
      </c>
      <c r="D24" s="11">
        <f>SUM(D25:D28)</f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>
      <c r="A25" s="8" t="s">
        <v>765</v>
      </c>
      <c r="B25" s="2" t="s">
        <v>308</v>
      </c>
      <c r="C25" s="12">
        <v>0</v>
      </c>
      <c r="D25" s="1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>
      <c r="A26" s="8" t="s">
        <v>766</v>
      </c>
      <c r="B26" s="2" t="s">
        <v>310</v>
      </c>
      <c r="C26" s="12">
        <v>0</v>
      </c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>
      <c r="A27" s="8" t="s">
        <v>767</v>
      </c>
      <c r="B27" s="2" t="s">
        <v>312</v>
      </c>
      <c r="C27" s="12">
        <v>0</v>
      </c>
      <c r="D27" s="1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>
      <c r="A28" s="8" t="s">
        <v>768</v>
      </c>
      <c r="B28" s="2" t="s">
        <v>314</v>
      </c>
      <c r="C28" s="12">
        <v>0</v>
      </c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2.75">
      <c r="A29" s="8" t="s">
        <v>769</v>
      </c>
      <c r="B29" s="2" t="s">
        <v>316</v>
      </c>
      <c r="C29" s="12">
        <v>0</v>
      </c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>
      <c r="A30" s="8" t="s">
        <v>770</v>
      </c>
      <c r="B30" s="2" t="s">
        <v>318</v>
      </c>
      <c r="C30" s="12">
        <v>0</v>
      </c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2009-11-24T08:59:52Z</dcterms:created>
  <dcterms:modified xsi:type="dcterms:W3CDTF">2010-11-05T15:13:50Z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